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Z:\صندوقها\صندوق بازده سهام\پرتفو ماهانه\1404\اسفند\"/>
    </mc:Choice>
  </mc:AlternateContent>
  <xr:revisionPtr revIDLastSave="0" documentId="13_ncr:1_{235A142D-8648-4CA9-9E68-85281B234375}" xr6:coauthVersionLast="47" xr6:coauthVersionMax="47" xr10:uidLastSave="{00000000-0000-0000-0000-000000000000}"/>
  <bookViews>
    <workbookView xWindow="-120" yWindow="-120" windowWidth="29040" windowHeight="15840" tabRatio="897" xr2:uid="{00000000-000D-0000-FFFF-FFFF00000000}"/>
  </bookViews>
  <sheets>
    <sheet name="مقدمه" sheetId="23" r:id="rId1"/>
    <sheet name=" سهام" sheetId="21" r:id="rId2"/>
    <sheet name="اوراق مشتقه" sheetId="9" r:id="rId3"/>
    <sheet name="واحدهای صندوق" sheetId="1" r:id="rId4"/>
    <sheet name="اوراق" sheetId="3" r:id="rId5"/>
    <sheet name="تعدیل قیمت" sheetId="4" r:id="rId6"/>
    <sheet name="سپرده" sheetId="2" r:id="rId7"/>
    <sheet name="درآمدها" sheetId="11" r:id="rId8"/>
    <sheet name="درآمد سرمایه گذاری در سهام " sheetId="5" r:id="rId9"/>
    <sheet name="درآمد سرمایه گذاری در صندوق" sheetId="18" r:id="rId10"/>
    <sheet name="درآمد سرمایه گذاری در اوراق بها" sheetId="6" r:id="rId11"/>
    <sheet name="مبالغ تخصیصی اوراق " sheetId="16" r:id="rId12"/>
    <sheet name="درآمد سپرده بانکی" sheetId="7" r:id="rId13"/>
    <sheet name="سایر درآمدها" sheetId="8" r:id="rId14"/>
    <sheet name="درآمد سود سهام" sheetId="12" r:id="rId15"/>
    <sheet name="درآمد سود صندوق" sheetId="20" r:id="rId16"/>
    <sheet name="سود اوراق بهادار" sheetId="13" r:id="rId17"/>
    <sheet name="سود  سپرده بانکی" sheetId="22" r:id="rId18"/>
    <sheet name="درآمد ناشی ازفروش" sheetId="15" r:id="rId19"/>
    <sheet name="درآمد ناشی از تغییر قیمت اوراق " sheetId="14" r:id="rId20"/>
  </sheets>
  <definedNames>
    <definedName name="_xlnm.Print_Area" localSheetId="1">' سهام'!$A$1:$W$35</definedName>
    <definedName name="_xlnm.Print_Area" localSheetId="4">اوراق!$A$1:$AI$10</definedName>
    <definedName name="_xlnm.Print_Area" localSheetId="5">'تعدیل قیمت'!$A$1:$P$11</definedName>
    <definedName name="_xlnm.Print_Area" localSheetId="12">'درآمد سپرده بانکی'!$A$1:$J$12</definedName>
    <definedName name="_xlnm.Print_Area" localSheetId="10">'درآمد سرمایه گذاری در اوراق بها'!$A$1:$R$11</definedName>
    <definedName name="_xlnm.Print_Area" localSheetId="8">'درآمد سرمایه گذاری در سهام '!$A$1:$S$48</definedName>
    <definedName name="_xlnm.Print_Area" localSheetId="9">'درآمد سرمایه گذاری در صندوق'!$A$1:$S$14</definedName>
    <definedName name="_xlnm.Print_Area" localSheetId="14">'درآمد سود سهام'!$A$1:$S$8</definedName>
    <definedName name="_xlnm.Print_Area" localSheetId="15">'درآمد سود صندوق'!$A$1:$K$9</definedName>
    <definedName name="_xlnm.Print_Area" localSheetId="19">'درآمد ناشی از تغییر قیمت اوراق '!$A$1:$Q$42</definedName>
    <definedName name="_xlnm.Print_Area" localSheetId="18">'درآمد ناشی ازفروش'!$A$1:$P$48</definedName>
    <definedName name="_xlnm.Print_Area" localSheetId="7">درآمدها!$A$1:$I$12</definedName>
    <definedName name="_xlnm.Print_Area" localSheetId="13">'سایر درآمدها'!$A$1:$E$13</definedName>
    <definedName name="_xlnm.Print_Area" localSheetId="6">سپرده!$A$1:$T$17</definedName>
    <definedName name="_xlnm.Print_Area" localSheetId="17">'سود  سپرده بانکی'!$A$1:$L$11</definedName>
    <definedName name="_xlnm.Print_Area" localSheetId="16">'سود اوراق بهادار'!$A$1:$R$9</definedName>
    <definedName name="_xlnm.Print_Area" localSheetId="11">'مبالغ تخصیصی اوراق '!$A$1:$I$18</definedName>
    <definedName name="_xlnm.Print_Area" localSheetId="0">مقدمه!$A$1:$G$31</definedName>
    <definedName name="_xlnm.Print_Area" localSheetId="3">'واحدهای صندوق'!$A$1:$W$11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1" i="11" l="1"/>
  <c r="S37" i="5" s="1"/>
  <c r="S38" i="5"/>
  <c r="S40" i="5"/>
  <c r="S43" i="5"/>
  <c r="S44" i="5"/>
  <c r="S45" i="5"/>
  <c r="Q34" i="21"/>
  <c r="E10" i="8"/>
  <c r="C10" i="8"/>
  <c r="E11" i="7"/>
  <c r="W29" i="21"/>
  <c r="W30" i="21"/>
  <c r="W31" i="21"/>
  <c r="W32" i="21"/>
  <c r="W33" i="21"/>
  <c r="D38" i="15"/>
  <c r="F38" i="15"/>
  <c r="H38" i="15"/>
  <c r="L38" i="15"/>
  <c r="N38" i="15"/>
  <c r="P38" i="15"/>
  <c r="G12" i="18"/>
  <c r="K10" i="2"/>
  <c r="K9" i="2"/>
  <c r="D11" i="2"/>
  <c r="K5" i="14"/>
  <c r="C5" i="14"/>
  <c r="J5" i="15"/>
  <c r="B5" i="15"/>
  <c r="K5" i="20"/>
  <c r="I5" i="20"/>
  <c r="O5" i="12"/>
  <c r="I5" i="12"/>
  <c r="G6" i="7"/>
  <c r="C6" i="7"/>
  <c r="K6" i="6"/>
  <c r="C6" i="6"/>
  <c r="L7" i="18"/>
  <c r="C7" i="18"/>
  <c r="L7" i="5"/>
  <c r="C7" i="5"/>
  <c r="H5" i="22"/>
  <c r="B5" i="22"/>
  <c r="N5" i="13"/>
  <c r="H5" i="13"/>
  <c r="E5" i="8"/>
  <c r="C5" i="8"/>
  <c r="I11" i="7"/>
  <c r="Q31" i="14"/>
  <c r="O31" i="14"/>
  <c r="M31" i="14"/>
  <c r="I31" i="14"/>
  <c r="G31" i="14"/>
  <c r="E31" i="14"/>
  <c r="A3" i="14"/>
  <c r="A1" i="14"/>
  <c r="A3" i="15"/>
  <c r="A1" i="15"/>
  <c r="L9" i="22"/>
  <c r="J9" i="22"/>
  <c r="H9" i="22"/>
  <c r="F9" i="22"/>
  <c r="D9" i="22"/>
  <c r="B9" i="22"/>
  <c r="A3" i="22"/>
  <c r="A1" i="22"/>
  <c r="A3" i="13"/>
  <c r="A1" i="13"/>
  <c r="A3" i="20"/>
  <c r="A1" i="20"/>
  <c r="A3" i="12"/>
  <c r="A1" i="12"/>
  <c r="A3" i="8"/>
  <c r="A1" i="8"/>
  <c r="C11" i="7"/>
  <c r="G11" i="7"/>
  <c r="A3" i="7"/>
  <c r="A1" i="7"/>
  <c r="A3" i="16"/>
  <c r="A1" i="16"/>
  <c r="A3" i="6"/>
  <c r="A1" i="6"/>
  <c r="R12" i="18"/>
  <c r="P12" i="18"/>
  <c r="N12" i="18"/>
  <c r="L12" i="18"/>
  <c r="J12" i="18"/>
  <c r="I12" i="18"/>
  <c r="E12" i="18"/>
  <c r="C12" i="18"/>
  <c r="A3" i="18"/>
  <c r="A1" i="18"/>
  <c r="R46" i="5"/>
  <c r="P46" i="5"/>
  <c r="N46" i="5"/>
  <c r="L46" i="5"/>
  <c r="J46" i="5"/>
  <c r="I46" i="5"/>
  <c r="G46" i="5"/>
  <c r="E46" i="5"/>
  <c r="C46" i="5"/>
  <c r="A3" i="5"/>
  <c r="A1" i="5"/>
  <c r="I7" i="11"/>
  <c r="I8" i="11"/>
  <c r="I9" i="11"/>
  <c r="I10" i="11"/>
  <c r="I6" i="11"/>
  <c r="S17" i="5"/>
  <c r="K6" i="9"/>
  <c r="O14" i="9" s="1"/>
  <c r="K22" i="9" s="1"/>
  <c r="C6" i="9"/>
  <c r="C14" i="9" s="1"/>
  <c r="C22" i="9" s="1"/>
  <c r="A3" i="9"/>
  <c r="A1" i="9"/>
  <c r="D34" i="21"/>
  <c r="E34" i="21"/>
  <c r="F34" i="21"/>
  <c r="G34" i="21"/>
  <c r="H34" i="21"/>
  <c r="J34" i="21"/>
  <c r="K34" i="21"/>
  <c r="L34" i="21"/>
  <c r="M34" i="21"/>
  <c r="N34" i="21"/>
  <c r="P34" i="21"/>
  <c r="R34" i="21"/>
  <c r="S34" i="21"/>
  <c r="T34" i="21"/>
  <c r="U34" i="21"/>
  <c r="V34" i="21"/>
  <c r="W11" i="21"/>
  <c r="W12" i="21"/>
  <c r="W13" i="21"/>
  <c r="W14" i="21"/>
  <c r="W15" i="21"/>
  <c r="W16" i="21"/>
  <c r="W17" i="21"/>
  <c r="W18" i="21"/>
  <c r="W19" i="21"/>
  <c r="W20" i="21"/>
  <c r="W21" i="21"/>
  <c r="W22" i="21"/>
  <c r="W23" i="21"/>
  <c r="W24" i="21"/>
  <c r="W25" i="21"/>
  <c r="W26" i="21"/>
  <c r="W27" i="21"/>
  <c r="W28" i="21"/>
  <c r="W10" i="21"/>
  <c r="A1" i="21"/>
  <c r="I11" i="2"/>
  <c r="G11" i="2"/>
  <c r="F11" i="2"/>
  <c r="I6" i="2"/>
  <c r="C6" i="2"/>
  <c r="A3" i="2"/>
  <c r="A1" i="2"/>
  <c r="A3" i="11"/>
  <c r="A1" i="11"/>
  <c r="C6" i="4"/>
  <c r="A3" i="4"/>
  <c r="A1" i="4"/>
  <c r="AA6" i="3"/>
  <c r="O6" i="3"/>
  <c r="A3" i="3"/>
  <c r="A1" i="3"/>
  <c r="W10" i="1"/>
  <c r="U10" i="1"/>
  <c r="S10" i="1"/>
  <c r="Q10" i="1"/>
  <c r="M10" i="1"/>
  <c r="L10" i="1"/>
  <c r="J10" i="1"/>
  <c r="I10" i="1"/>
  <c r="G10" i="1"/>
  <c r="E10" i="1"/>
  <c r="O6" i="1"/>
  <c r="C6" i="1"/>
  <c r="A3" i="1"/>
  <c r="A1" i="1"/>
  <c r="C7" i="21"/>
  <c r="O7" i="21"/>
  <c r="A3" i="21"/>
  <c r="K11" i="2" l="1"/>
  <c r="S41" i="5"/>
  <c r="S39" i="5"/>
  <c r="I11" i="11"/>
  <c r="S36" i="5"/>
  <c r="S11" i="18"/>
  <c r="S12" i="18" s="1"/>
  <c r="S25" i="5"/>
  <c r="S13" i="5"/>
  <c r="S11" i="5"/>
  <c r="G9" i="11"/>
  <c r="S16" i="5"/>
  <c r="S31" i="5"/>
  <c r="S19" i="5"/>
  <c r="G6" i="11"/>
  <c r="G10" i="11"/>
  <c r="S29" i="5"/>
  <c r="S34" i="5"/>
  <c r="S28" i="5"/>
  <c r="S22" i="5"/>
  <c r="G8" i="11"/>
  <c r="S33" i="5"/>
  <c r="S27" i="5"/>
  <c r="S21" i="5"/>
  <c r="S15" i="5"/>
  <c r="G7" i="11"/>
  <c r="S32" i="5"/>
  <c r="S26" i="5"/>
  <c r="S20" i="5"/>
  <c r="S14" i="5"/>
  <c r="S30" i="5"/>
  <c r="S24" i="5"/>
  <c r="S18" i="5"/>
  <c r="S12" i="5"/>
  <c r="S35" i="5"/>
  <c r="S23" i="5"/>
  <c r="W34" i="21"/>
  <c r="G11" i="11" l="1"/>
  <c r="S46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Ali Akbar Iranshahi</author>
  </authors>
  <commentList>
    <comment ref="I6" authorId="0" shapeId="0" xr:uid="{00000000-0006-0000-0600-000001000000}">
      <text>
        <r>
          <rPr>
            <b/>
            <sz val="9"/>
            <color indexed="81"/>
            <rFont val="Tahoma"/>
            <family val="2"/>
          </rPr>
          <t>Ali Akbar Iranshahi:</t>
        </r>
        <r>
          <rPr>
            <sz val="9"/>
            <color indexed="81"/>
            <rFont val="Tahoma"/>
            <family val="2"/>
          </rPr>
          <t xml:space="preserve">
از حاصل تقسیم ستون
E  
بر مجموع کل دارایی محاسبه می شود
</t>
        </r>
      </text>
    </comment>
  </commentList>
</comments>
</file>

<file path=xl/sharedStrings.xml><?xml version="1.0" encoding="utf-8"?>
<sst xmlns="http://schemas.openxmlformats.org/spreadsheetml/2006/main" count="518" uniqueCount="198">
  <si>
    <t>بهای تمام شده</t>
  </si>
  <si>
    <t>شرکت</t>
  </si>
  <si>
    <t>.....</t>
  </si>
  <si>
    <t xml:space="preserve"> شرکت ........</t>
  </si>
  <si>
    <t>جمع</t>
  </si>
  <si>
    <t>تعداد</t>
  </si>
  <si>
    <t>خرید طی دوره</t>
  </si>
  <si>
    <t>فروش طی دوره</t>
  </si>
  <si>
    <t>مبلغ</t>
  </si>
  <si>
    <t>نرخ سود مؤثر</t>
  </si>
  <si>
    <t>نرخ سود اسمی</t>
  </si>
  <si>
    <t>پذیرفته شده در بورس یا فرابورس</t>
  </si>
  <si>
    <t>دارای مجوز از سازمان</t>
  </si>
  <si>
    <t>تغییرات طی دوره</t>
  </si>
  <si>
    <t>سپرده های بانکی</t>
  </si>
  <si>
    <t>دلیل تعدیل</t>
  </si>
  <si>
    <t>نام اوراق بهادار</t>
  </si>
  <si>
    <t>درآمد سود سهام</t>
  </si>
  <si>
    <t>درآمد تغییر ارزش</t>
  </si>
  <si>
    <t>درآمد فروش</t>
  </si>
  <si>
    <t>درصد از کل درآمد ها</t>
  </si>
  <si>
    <t>......</t>
  </si>
  <si>
    <t>درآمد سود اوراق</t>
  </si>
  <si>
    <t>نام سپرده</t>
  </si>
  <si>
    <t>سود سپرده بانکی و گواهی سپرده</t>
  </si>
  <si>
    <t>درصد سود به میانگین سپرده</t>
  </si>
  <si>
    <t>درصد از کل درآمدها</t>
  </si>
  <si>
    <t>نام سپرده بانکی</t>
  </si>
  <si>
    <t>اطلاعات اوراق بهادار با درآمد ثابت</t>
  </si>
  <si>
    <t>نام اوراق</t>
  </si>
  <si>
    <t>خالص ارزش فروش</t>
  </si>
  <si>
    <t>درصد به کل دارایی‌ها</t>
  </si>
  <si>
    <t>تاریخ سررسید</t>
  </si>
  <si>
    <t>درصد به کل  دارایی‌ها</t>
  </si>
  <si>
    <t>سهام</t>
  </si>
  <si>
    <t>1- سرمایه گذاری ها</t>
  </si>
  <si>
    <t>1-1-سرمایه‌گذاری در سهام و حق تقدم سهام</t>
  </si>
  <si>
    <t>2- درآمد حاصل از سرمایه گذاری ها</t>
  </si>
  <si>
    <t>1-2-درآمد حاصل از سرمایه­گذاری در سهام و حق تقدم سهام:</t>
  </si>
  <si>
    <t>سایر درآمدها</t>
  </si>
  <si>
    <t>قیمت بازار هر سهم</t>
  </si>
  <si>
    <t>تاریخ انتشار اوراق</t>
  </si>
  <si>
    <t>قیمت بازار هر ورقه</t>
  </si>
  <si>
    <t>نام سهام</t>
  </si>
  <si>
    <t>تعداد اوراق تبعی</t>
  </si>
  <si>
    <t xml:space="preserve">قیمت اعمال </t>
  </si>
  <si>
    <t>تاریخ اعمال</t>
  </si>
  <si>
    <t xml:space="preserve">نرخ سود مؤثر </t>
  </si>
  <si>
    <t>(بر اساس دستورالعمل نحوه تعیین قیمت خرید و فروش اوراق بهادار در صندوق های سرمایه گذاری)</t>
  </si>
  <si>
    <t>اوراق بهاداری که ارزش آنها در تاریخ گزارش تعدیل شده</t>
  </si>
  <si>
    <t>درصد تعدیل</t>
  </si>
  <si>
    <t>خالص ارزش فروش تعدیل شده</t>
  </si>
  <si>
    <t xml:space="preserve">قیمت تعدیل شده </t>
  </si>
  <si>
    <t xml:space="preserve">قیمت پایانی  </t>
  </si>
  <si>
    <t>نرخ سود علی الحساب</t>
  </si>
  <si>
    <t>افزایش</t>
  </si>
  <si>
    <t>شرح</t>
  </si>
  <si>
    <t>یادداشت</t>
  </si>
  <si>
    <t>تاریخ تشکیل مجمع</t>
  </si>
  <si>
    <t>سود متعلق به هر سهم</t>
  </si>
  <si>
    <t>جمع درآمد سود سهام</t>
  </si>
  <si>
    <t>هزینه تنزیل</t>
  </si>
  <si>
    <t>خالص درآمد سود سهام</t>
  </si>
  <si>
    <t>تعداد سهام متعلقه در زمان مجمع</t>
  </si>
  <si>
    <t>اطلاعات مجمع</t>
  </si>
  <si>
    <t>تاریخ دریافت سود</t>
  </si>
  <si>
    <t>خالص درآمد</t>
  </si>
  <si>
    <t>درآمد ناشی از تغییر قیمت اوراق بهادار</t>
  </si>
  <si>
    <t>ارزش دفتری</t>
  </si>
  <si>
    <t>سود و زیان ناشی از تغییر قیمت</t>
  </si>
  <si>
    <t>ارزش دفتری برابر است با میانگین موزون خالص ارزش فروش هر سهم/ورقه در ابتدای دوره با خرید طی دوره ضربدر تعداد در پایان دوره</t>
  </si>
  <si>
    <t>خالص بهای فروش</t>
  </si>
  <si>
    <t>سود و زیان ناشی از فروش</t>
  </si>
  <si>
    <t>درآمد حاصل از سرمایه گذاری در سهام و حق تقدم سهام</t>
  </si>
  <si>
    <t>درآمد حاصل از سرمایه گذاری در اوراق بهادار با درآمد ثابت</t>
  </si>
  <si>
    <t>درآمد حاصل از سرمایه گذاری در سپرده بانکی و گواهی سپرده</t>
  </si>
  <si>
    <t>سود(زیان) حاصل از فروش اوراق بهادار</t>
  </si>
  <si>
    <t>مبلغ فروش</t>
  </si>
  <si>
    <t xml:space="preserve">صورت وضعیت پرتفوی </t>
  </si>
  <si>
    <t>اطلاعات آماری مرتبط با اوراق اختیار فروش تبعی خریداری شده توسط صندوق سرمایه گذاری:</t>
  </si>
  <si>
    <t>1-2</t>
  </si>
  <si>
    <t>2-2</t>
  </si>
  <si>
    <t>3-2</t>
  </si>
  <si>
    <t>4-2</t>
  </si>
  <si>
    <t xml:space="preserve">صورت وضعیت درآمدها </t>
  </si>
  <si>
    <t xml:space="preserve">درآمد سود </t>
  </si>
  <si>
    <t>یادداشت ....</t>
  </si>
  <si>
    <t>یادداشت ...</t>
  </si>
  <si>
    <t xml:space="preserve"> </t>
  </si>
  <si>
    <t>درصد از کل دارایی ها</t>
  </si>
  <si>
    <t>طرف معامله</t>
  </si>
  <si>
    <t>نوع وابستگی</t>
  </si>
  <si>
    <t>نام ورقه بهادار</t>
  </si>
  <si>
    <t>تعداد اوراق</t>
  </si>
  <si>
    <t>بهای تمام شده اوراق</t>
  </si>
  <si>
    <t>مبلغ شناسایی شده بابت قرارداد خرید و نگهداری اوراق بهادار</t>
  </si>
  <si>
    <t>نرخ اسمی</t>
  </si>
  <si>
    <t>میانگین نرخ بازده تا سررسید قراردادهای منعقده</t>
  </si>
  <si>
    <r>
      <t>شرکت</t>
    </r>
    <r>
      <rPr>
        <sz val="11"/>
        <color theme="1"/>
        <rFont val="Arial"/>
        <family val="2"/>
        <scheme val="minor"/>
      </rPr>
      <t>...</t>
    </r>
  </si>
  <si>
    <t>مدیر صندوق</t>
  </si>
  <si>
    <t>ورقه الف</t>
  </si>
  <si>
    <t>ورقه ب</t>
  </si>
  <si>
    <t xml:space="preserve">شرکت مادر </t>
  </si>
  <si>
    <t>ورقه د</t>
  </si>
  <si>
    <r>
      <t>صندوق</t>
    </r>
    <r>
      <rPr>
        <sz val="7"/>
        <color theme="1"/>
        <rFont val="Arial"/>
        <family val="2"/>
        <scheme val="minor"/>
      </rPr>
      <t xml:space="preserve"> </t>
    </r>
    <r>
      <rPr>
        <sz val="7"/>
        <color theme="1"/>
        <rFont val="B Mitra"/>
        <charset val="178"/>
      </rPr>
      <t xml:space="preserve"> سرمایه­گذاری اختصاصی بازارگردانی </t>
    </r>
    <r>
      <rPr>
        <sz val="7"/>
        <color theme="1"/>
        <rFont val="Arial"/>
        <family val="2"/>
        <scheme val="minor"/>
      </rPr>
      <t>…</t>
    </r>
  </si>
  <si>
    <t>صندوق­ سرمایه­گذاری اختصاصی بازارگردانی تحت مدیریت مدیر صندوق یا اشخاص تحت کنترل یا وابسته *</t>
  </si>
  <si>
    <t>ورقه ج</t>
  </si>
  <si>
    <t>سایر</t>
  </si>
  <si>
    <t>ورقه ح</t>
  </si>
  <si>
    <t>ورقه ط</t>
  </si>
  <si>
    <t>ورقه ی</t>
  </si>
  <si>
    <t>ورقه س</t>
  </si>
  <si>
    <t>*به تفکیک هر یک از صندوق­های سرمایه­گذاری اختصاصی بازارگردانی طرف قرارداد افشا گردد.</t>
  </si>
  <si>
    <t>اطلاعات آماری مرتبط با موقعیت های اخذ شده در اوراق اختیار معامله توسط صندوق سرمایه گذاری:</t>
  </si>
  <si>
    <t>نوع موقعیت</t>
  </si>
  <si>
    <t>نوع اختیار</t>
  </si>
  <si>
    <t>استراتژی ماخوذه</t>
  </si>
  <si>
    <t>اطلاعات آماری مرتبط با قراردادهای آتی توسط صندوق سرمایه گذاری:</t>
  </si>
  <si>
    <t>صندوق</t>
  </si>
  <si>
    <t>تعداد واحد</t>
  </si>
  <si>
    <t>درآمد حاصل از سرمایه گذاری در واحدهای صندوق های سرمایه گذاری</t>
  </si>
  <si>
    <t>5-2</t>
  </si>
  <si>
    <t>3-2-درآمد حاصل از سرمایه­گذاری در اوراق بهادار با درآمد ثابت:</t>
  </si>
  <si>
    <t>1-3-2-مبالغ تخصیص یافته بابت خرید و نگهداری اوراق بهادار با درآمد ثابت (نرخ سود ترجیحی)</t>
  </si>
  <si>
    <t>4-2-درآمد حاصل از سرمایه­گذاری در سپرده بانکی و گواهی سپرده:</t>
  </si>
  <si>
    <t>5-2-سایر درآمدها:</t>
  </si>
  <si>
    <t>2-2-درآمد حاصل از سرمایه­گذاری در واحدهای صندوق:</t>
  </si>
  <si>
    <t>درآمد سود صندوق</t>
  </si>
  <si>
    <t>2-1-سرمایه‌گذاری در واحدهای صندوق های سرمایه گذاری</t>
  </si>
  <si>
    <t>3-1-سرمایه‌گذاری در اوراق بهادار با درآمد ثابت یا علی‌الحساب</t>
  </si>
  <si>
    <t>4-1- سرمایه‌گذاری در  سپرده‌ بانکی</t>
  </si>
  <si>
    <t>نام صندوق</t>
  </si>
  <si>
    <t>تاریخ تقسیم سود</t>
  </si>
  <si>
    <t>سود متعلق به هر واحد</t>
  </si>
  <si>
    <t>خرید/صدور طی دوره</t>
  </si>
  <si>
    <t>فروش /ابطال طی دوره</t>
  </si>
  <si>
    <t>تعداد واحد صندوق در زمان تقسیم سود</t>
  </si>
  <si>
    <t>خالص درآمد سود صندوق</t>
  </si>
  <si>
    <t>قیمت ابطال/ بازار هر واحد</t>
  </si>
  <si>
    <t>سود اوراق بهادار با درآمد ثابت</t>
  </si>
  <si>
    <t>سود سپرده بانکی</t>
  </si>
  <si>
    <t>کل دارایی</t>
  </si>
  <si>
    <t>‫سپرده بانکی نزد بانک خاورميانه</t>
  </si>
  <si>
    <t>‫سپرده بانکی نزد بانک گردشگري</t>
  </si>
  <si>
    <t>نوع سپرده</t>
  </si>
  <si>
    <t>‫کوتاه مدت</t>
  </si>
  <si>
    <t>صندوق سرمایه گذاری بازده سهام</t>
  </si>
  <si>
    <t>دارو اکسیر (دلر)</t>
  </si>
  <si>
    <t>پارس خزر (لخزر)</t>
  </si>
  <si>
    <t>پالایش نفت بندر عباس (شبندر)</t>
  </si>
  <si>
    <t>مهرام (غمهرا)</t>
  </si>
  <si>
    <t>بانک سینا (وسینا)</t>
  </si>
  <si>
    <t>ایران ترانسفو (بترانس)</t>
  </si>
  <si>
    <t>تامین سرمایه دماوند (تماوند)</t>
  </si>
  <si>
    <t>سر. تامین اجتماعی (شستا)</t>
  </si>
  <si>
    <t>مبتنی بر کالای فارابی (سینرژی)</t>
  </si>
  <si>
    <t>بانک تجارت (وتجارت)</t>
  </si>
  <si>
    <t>بانک ملت (وبملت)</t>
  </si>
  <si>
    <t>پارس مینو (غپینو)</t>
  </si>
  <si>
    <t>تعدیل کارمزد کارگزاری</t>
  </si>
  <si>
    <t>دارو عبیدی (دعبید)</t>
  </si>
  <si>
    <t>بیمه نوین (نوین)</t>
  </si>
  <si>
    <t>تولید ژلاتین کپسول ایران (دکپسول)</t>
  </si>
  <si>
    <t>بیمه اتکایی سامان (اتکاسا)</t>
  </si>
  <si>
    <t>داروسازی دانا (ددانا)</t>
  </si>
  <si>
    <t>بیمه سامان (بساما)</t>
  </si>
  <si>
    <t>دارو جابرابن حیان (دجابر)</t>
  </si>
  <si>
    <t>پخش رازی (درازی)</t>
  </si>
  <si>
    <t>تولیدی کوچین (کوچین)</t>
  </si>
  <si>
    <t>نیان باتری خاوران (بانیان)</t>
  </si>
  <si>
    <t>سر. البرز (والبر)</t>
  </si>
  <si>
    <t>ذغالسنگ نگین (کطبس)</t>
  </si>
  <si>
    <t>آذراب (فاذر)</t>
  </si>
  <si>
    <t>البرزدارو (دالبر)</t>
  </si>
  <si>
    <t>پدیده شیمی قرن (قرن)</t>
  </si>
  <si>
    <t>آنتی بیوتیک سازی ایران (بیوتیک)</t>
  </si>
  <si>
    <t>آلیاژ گستر هامون (فهامون)</t>
  </si>
  <si>
    <t xml:space="preserve"> 1404/11/30</t>
  </si>
  <si>
    <t>تاید واتر خاورمیانه (حتاید)</t>
  </si>
  <si>
    <t>گسترش نفت و گاز پارسیان (پارسان)</t>
  </si>
  <si>
    <t>کی بی سی (کی بی سی)</t>
  </si>
  <si>
    <t>صنعتی بارز (پکرمان)</t>
  </si>
  <si>
    <t>پتروشیمی خراسان (خراسان)</t>
  </si>
  <si>
    <t>مبلغ خرید</t>
  </si>
  <si>
    <t>بانک گردشگری</t>
  </si>
  <si>
    <t>بانک خاورمیانه</t>
  </si>
  <si>
    <t>گردشگری کوتاه مدت 148996718114681</t>
  </si>
  <si>
    <t>خاورمیانه کوتاه مدت 101310810707076676</t>
  </si>
  <si>
    <t>کارخانجات تولیدی نیرو ترانسفو (نیروترانسفو)</t>
  </si>
  <si>
    <t>آنتی بیوتیک سازی ایران (حق تقدم) (بیوتیکح)</t>
  </si>
  <si>
    <t>برای ماه منتهی به 1404/12/29</t>
  </si>
  <si>
    <t xml:space="preserve"> 1404/12/29</t>
  </si>
  <si>
    <t>از 1404/11/30 تا  1404/12/29</t>
  </si>
  <si>
    <t>از ابتدای سال مالی تا 1404/12/29</t>
  </si>
  <si>
    <t>0.35</t>
  </si>
  <si>
    <t>0.01</t>
  </si>
  <si>
    <t>396.56</t>
  </si>
  <si>
    <t>0.13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</si>
</sst>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_(* #,##0.0000_);_(* \(#,##0.0000\);_(* &quot;-&quot;??_);_(@_)"/>
  </numFmts>
  <fonts count="33" x14ac:knownFonts="1"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scheme val="minor"/>
    </font>
    <font>
      <b/>
      <sz val="10"/>
      <color theme="1"/>
      <name val="B Nazanin"/>
      <charset val="178"/>
    </font>
    <font>
      <sz val="10"/>
      <color theme="1"/>
      <name val="B Nazanin"/>
      <charset val="178"/>
    </font>
    <font>
      <b/>
      <sz val="10"/>
      <color rgb="FF000000"/>
      <name val="B Nazanin"/>
      <charset val="178"/>
    </font>
    <font>
      <sz val="10"/>
      <color rgb="FF000000"/>
      <name val="B Nazanin"/>
      <charset val="178"/>
    </font>
    <font>
      <sz val="11"/>
      <color theme="1"/>
      <name val="B Nazanin"/>
      <charset val="178"/>
    </font>
    <font>
      <sz val="12"/>
      <color rgb="FF000000"/>
      <name val="B Nazanin"/>
      <charset val="178"/>
    </font>
    <font>
      <i/>
      <sz val="10"/>
      <color theme="1"/>
      <name val="B Nazanin"/>
      <charset val="178"/>
    </font>
    <font>
      <b/>
      <sz val="12"/>
      <color rgb="FF0062AC"/>
      <name val="B Titr"/>
      <charset val="178"/>
    </font>
    <font>
      <sz val="10"/>
      <color theme="1"/>
      <name val="Arial"/>
      <family val="2"/>
      <charset val="178"/>
      <scheme val="minor"/>
    </font>
    <font>
      <b/>
      <sz val="10"/>
      <color rgb="FF0062AC"/>
      <name val="B Titr"/>
      <charset val="178"/>
    </font>
    <font>
      <b/>
      <sz val="12"/>
      <color rgb="FF0062AC"/>
      <name val="B Nazanin"/>
      <charset val="178"/>
    </font>
    <font>
      <b/>
      <sz val="11"/>
      <color theme="1"/>
      <name val="B Nazanin"/>
      <charset val="178"/>
    </font>
    <font>
      <b/>
      <sz val="12"/>
      <color theme="1"/>
      <name val="B Nazanin"/>
      <charset val="178"/>
    </font>
    <font>
      <sz val="11"/>
      <color theme="1"/>
      <name val="B Zar"/>
      <charset val="178"/>
    </font>
    <font>
      <b/>
      <sz val="11"/>
      <color theme="1"/>
      <name val="B Zar"/>
      <charset val="178"/>
    </font>
    <font>
      <b/>
      <sz val="12"/>
      <color theme="1"/>
      <name val="B Zar"/>
      <charset val="178"/>
    </font>
    <font>
      <sz val="10"/>
      <color rgb="FF000000"/>
      <name val="B Zar"/>
      <charset val="178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1"/>
      <name val="B Mitra"/>
      <charset val="178"/>
    </font>
    <font>
      <sz val="8"/>
      <color theme="1"/>
      <name val="B Mitra"/>
      <charset val="178"/>
    </font>
    <font>
      <sz val="11"/>
      <color theme="1"/>
      <name val="B Mitra"/>
      <charset val="178"/>
    </font>
    <font>
      <sz val="9"/>
      <color theme="1"/>
      <name val="B Mitra"/>
      <charset val="178"/>
    </font>
    <font>
      <sz val="7"/>
      <color theme="1"/>
      <name val="B Mitra"/>
      <charset val="178"/>
    </font>
    <font>
      <sz val="7"/>
      <color theme="1"/>
      <name val="Arial"/>
      <family val="2"/>
      <scheme val="minor"/>
    </font>
    <font>
      <b/>
      <sz val="8"/>
      <color theme="1"/>
      <name val="B Nazanin"/>
      <charset val="178"/>
    </font>
    <font>
      <sz val="11"/>
      <color theme="1"/>
      <name val="Arial"/>
      <family val="2"/>
      <charset val="178"/>
      <scheme val="minor"/>
    </font>
    <font>
      <sz val="16"/>
      <color theme="1"/>
      <name val="Arial"/>
      <family val="2"/>
      <charset val="178"/>
      <scheme val="minor"/>
    </font>
    <font>
      <sz val="12"/>
      <name val="B Nazanin"/>
      <charset val="178"/>
    </font>
    <font>
      <sz val="12"/>
      <color theme="1"/>
      <name val="B Nazanin"/>
      <charset val="178"/>
    </font>
    <font>
      <sz val="12"/>
      <color theme="1"/>
      <name val="Arial"/>
      <family val="2"/>
      <charset val="178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28" fillId="0" borderId="0" applyFont="0" applyFill="0" applyBorder="0" applyAlignment="0" applyProtection="0"/>
    <xf numFmtId="9" fontId="28" fillId="0" borderId="0" applyFont="0" applyFill="0" applyBorder="0" applyAlignment="0" applyProtection="0"/>
  </cellStyleXfs>
  <cellXfs count="16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wrapText="1"/>
    </xf>
    <xf numFmtId="0" fontId="2" fillId="0" borderId="1" xfId="0" applyFont="1" applyBorder="1"/>
    <xf numFmtId="0" fontId="3" fillId="0" borderId="1" xfId="0" applyFont="1" applyBorder="1"/>
    <xf numFmtId="0" fontId="4" fillId="0" borderId="0" xfId="0" applyFont="1" applyAlignment="1">
      <alignment vertical="center" wrapText="1" readingOrder="2"/>
    </xf>
    <xf numFmtId="0" fontId="3" fillId="0" borderId="0" xfId="0" applyFont="1"/>
    <xf numFmtId="0" fontId="4" fillId="0" borderId="3" xfId="0" applyFont="1" applyBorder="1" applyAlignment="1">
      <alignment horizontal="center" vertical="center" wrapText="1" readingOrder="2"/>
    </xf>
    <xf numFmtId="0" fontId="5" fillId="0" borderId="0" xfId="0" applyFont="1" applyAlignment="1">
      <alignment horizontal="right" vertical="center" wrapText="1" readingOrder="2"/>
    </xf>
    <xf numFmtId="0" fontId="3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 readingOrder="2"/>
    </xf>
    <xf numFmtId="0" fontId="5" fillId="0" borderId="4" xfId="0" applyFont="1" applyBorder="1" applyAlignment="1">
      <alignment horizontal="center" vertical="center" wrapText="1" readingOrder="2"/>
    </xf>
    <xf numFmtId="0" fontId="4" fillId="0" borderId="1" xfId="0" applyFont="1" applyBorder="1" applyAlignment="1">
      <alignment horizontal="right" vertical="center" wrapText="1" readingOrder="2"/>
    </xf>
    <xf numFmtId="0" fontId="6" fillId="0" borderId="0" xfId="0" applyFont="1"/>
    <xf numFmtId="0" fontId="4" fillId="0" borderId="0" xfId="0" applyFont="1" applyAlignment="1">
      <alignment horizontal="center" vertical="center" wrapText="1" readingOrder="2"/>
    </xf>
    <xf numFmtId="0" fontId="7" fillId="0" borderId="0" xfId="0" applyFont="1" applyAlignment="1">
      <alignment horizontal="right" vertical="center" wrapText="1" readingOrder="2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 readingOrder="2"/>
    </xf>
    <xf numFmtId="0" fontId="2" fillId="0" borderId="0" xfId="0" applyFont="1" applyAlignment="1">
      <alignment horizontal="center" vertical="center" wrapText="1" readingOrder="2"/>
    </xf>
    <xf numFmtId="0" fontId="2" fillId="0" borderId="0" xfId="0" applyFont="1" applyAlignment="1">
      <alignment vertical="center" wrapText="1" readingOrder="2"/>
    </xf>
    <xf numFmtId="0" fontId="3" fillId="0" borderId="0" xfId="0" applyFont="1" applyAlignment="1">
      <alignment vertical="center" wrapText="1" readingOrder="2"/>
    </xf>
    <xf numFmtId="0" fontId="3" fillId="0" borderId="0" xfId="0" applyFont="1" applyAlignment="1">
      <alignment horizontal="center" vertical="center" wrapText="1" readingOrder="2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 readingOrder="2"/>
    </xf>
    <xf numFmtId="0" fontId="8" fillId="0" borderId="0" xfId="0" applyFont="1" applyAlignment="1">
      <alignment horizontal="center" vertical="center" wrapText="1" readingOrder="2"/>
    </xf>
    <xf numFmtId="0" fontId="8" fillId="0" borderId="0" xfId="0" applyFont="1" applyAlignment="1">
      <alignment horizontal="center" vertical="center" readingOrder="2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 readingOrder="2"/>
    </xf>
    <xf numFmtId="0" fontId="3" fillId="0" borderId="2" xfId="0" applyFont="1" applyBorder="1" applyAlignment="1">
      <alignment vertical="center" wrapText="1"/>
    </xf>
    <xf numFmtId="0" fontId="3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 readingOrder="2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 readingOrder="2"/>
    </xf>
    <xf numFmtId="0" fontId="10" fillId="0" borderId="0" xfId="0" applyFont="1"/>
    <xf numFmtId="0" fontId="2" fillId="0" borderId="3" xfId="0" applyFont="1" applyBorder="1"/>
    <xf numFmtId="0" fontId="9" fillId="0" borderId="0" xfId="0" applyFont="1" applyAlignment="1">
      <alignment vertical="center" readingOrder="2"/>
    </xf>
    <xf numFmtId="0" fontId="0" fillId="0" borderId="0" xfId="0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12" fillId="0" borderId="0" xfId="0" applyFont="1" applyAlignment="1">
      <alignment vertical="center" readingOrder="2"/>
    </xf>
    <xf numFmtId="0" fontId="6" fillId="0" borderId="1" xfId="0" applyFont="1" applyBorder="1" applyAlignment="1">
      <alignment horizontal="center" vertical="center"/>
    </xf>
    <xf numFmtId="0" fontId="13" fillId="0" borderId="0" xfId="0" applyFont="1" applyAlignment="1">
      <alignment horizontal="right" vertical="center" readingOrder="2"/>
    </xf>
    <xf numFmtId="0" fontId="6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3" fillId="0" borderId="0" xfId="0" applyFont="1" applyAlignment="1">
      <alignment wrapText="1"/>
    </xf>
    <xf numFmtId="0" fontId="3" fillId="0" borderId="1" xfId="0" applyFont="1" applyBorder="1" applyAlignment="1">
      <alignment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49" fontId="6" fillId="0" borderId="0" xfId="0" applyNumberFormat="1" applyFont="1" applyAlignment="1">
      <alignment horizontal="center" vertical="center" readingOrder="2"/>
    </xf>
    <xf numFmtId="0" fontId="15" fillId="0" borderId="0" xfId="0" applyFont="1"/>
    <xf numFmtId="0" fontId="15" fillId="0" borderId="0" xfId="0" applyFont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right" vertical="center" wrapText="1"/>
    </xf>
    <xf numFmtId="0" fontId="4" fillId="0" borderId="1" xfId="0" applyFont="1" applyBorder="1" applyAlignment="1">
      <alignment vertical="center" wrapText="1" readingOrder="2"/>
    </xf>
    <xf numFmtId="0" fontId="5" fillId="0" borderId="1" xfId="0" applyFont="1" applyBorder="1" applyAlignment="1">
      <alignment vertical="center" wrapText="1" readingOrder="2"/>
    </xf>
    <xf numFmtId="0" fontId="14" fillId="0" borderId="0" xfId="0" applyFont="1" applyAlignment="1">
      <alignment horizontal="center"/>
    </xf>
    <xf numFmtId="0" fontId="14" fillId="0" borderId="0" xfId="0" applyFont="1"/>
    <xf numFmtId="0" fontId="21" fillId="0" borderId="5" xfId="0" applyFont="1" applyBorder="1" applyAlignment="1">
      <alignment horizontal="center" vertical="center" wrapText="1" readingOrder="2"/>
    </xf>
    <xf numFmtId="0" fontId="22" fillId="0" borderId="5" xfId="0" applyFont="1" applyBorder="1" applyAlignment="1">
      <alignment horizontal="center" vertical="center" wrapText="1" readingOrder="2"/>
    </xf>
    <xf numFmtId="0" fontId="23" fillId="0" borderId="5" xfId="0" applyFont="1" applyBorder="1" applyAlignment="1">
      <alignment horizontal="center" vertical="center" wrapText="1" readingOrder="2"/>
    </xf>
    <xf numFmtId="0" fontId="25" fillId="0" borderId="5" xfId="0" applyFont="1" applyBorder="1" applyAlignment="1">
      <alignment horizontal="center" vertical="center" wrapText="1" readingOrder="2"/>
    </xf>
    <xf numFmtId="0" fontId="24" fillId="0" borderId="5" xfId="0" applyFont="1" applyBorder="1" applyAlignment="1">
      <alignment horizontal="center" vertical="center" wrapText="1" readingOrder="2"/>
    </xf>
    <xf numFmtId="0" fontId="14" fillId="0" borderId="1" xfId="0" applyFont="1" applyBorder="1" applyAlignment="1">
      <alignment horizontal="center"/>
    </xf>
    <xf numFmtId="0" fontId="2" fillId="0" borderId="0" xfId="0" applyFont="1" applyAlignment="1">
      <alignment readingOrder="2"/>
    </xf>
    <xf numFmtId="0" fontId="27" fillId="0" borderId="3" xfId="0" applyFont="1" applyBorder="1"/>
    <xf numFmtId="0" fontId="3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29" fillId="0" borderId="0" xfId="0" applyFont="1"/>
    <xf numFmtId="3" fontId="0" fillId="0" borderId="0" xfId="0" applyNumberFormat="1"/>
    <xf numFmtId="10" fontId="3" fillId="0" borderId="0" xfId="2" applyNumberFormat="1" applyFont="1" applyAlignment="1">
      <alignment horizontal="center" vertical="center" wrapText="1" readingOrder="2"/>
    </xf>
    <xf numFmtId="164" fontId="3" fillId="0" borderId="9" xfId="0" applyNumberFormat="1" applyFont="1" applyBorder="1" applyAlignment="1">
      <alignment horizontal="center" vertical="center" readingOrder="2"/>
    </xf>
    <xf numFmtId="37" fontId="30" fillId="0" borderId="0" xfId="0" applyNumberFormat="1" applyFont="1" applyAlignment="1">
      <alignment horizontal="center" vertical="center"/>
    </xf>
    <xf numFmtId="164" fontId="3" fillId="0" borderId="0" xfId="1" applyNumberFormat="1" applyFont="1" applyBorder="1" applyAlignment="1">
      <alignment horizontal="center" vertical="center" wrapText="1" readingOrder="2"/>
    </xf>
    <xf numFmtId="164" fontId="3" fillId="0" borderId="9" xfId="0" applyNumberFormat="1" applyFont="1" applyBorder="1" applyAlignment="1">
      <alignment horizontal="center" vertical="center" wrapText="1" readingOrder="2"/>
    </xf>
    <xf numFmtId="10" fontId="3" fillId="0" borderId="0" xfId="2" applyNumberFormat="1" applyFont="1" applyBorder="1" applyAlignment="1">
      <alignment horizontal="center" vertical="center" wrapText="1" readingOrder="2"/>
    </xf>
    <xf numFmtId="10" fontId="3" fillId="0" borderId="9" xfId="0" applyNumberFormat="1" applyFont="1" applyBorder="1" applyAlignment="1">
      <alignment horizontal="center" vertical="center" wrapText="1" readingOrder="2"/>
    </xf>
    <xf numFmtId="10" fontId="3" fillId="0" borderId="9" xfId="2" applyNumberFormat="1" applyFont="1" applyBorder="1" applyAlignment="1">
      <alignment horizontal="center" vertical="center" readingOrder="2"/>
    </xf>
    <xf numFmtId="37" fontId="30" fillId="0" borderId="9" xfId="0" applyNumberFormat="1" applyFont="1" applyBorder="1" applyAlignment="1">
      <alignment horizontal="center" vertical="center"/>
    </xf>
    <xf numFmtId="164" fontId="3" fillId="0" borderId="0" xfId="1" applyNumberFormat="1" applyFont="1" applyBorder="1" applyAlignment="1">
      <alignment horizontal="center" vertical="center" readingOrder="2"/>
    </xf>
    <xf numFmtId="164" fontId="3" fillId="0" borderId="0" xfId="0" applyNumberFormat="1" applyFont="1" applyAlignment="1">
      <alignment horizontal="center" vertical="center" readingOrder="2"/>
    </xf>
    <xf numFmtId="164" fontId="3" fillId="0" borderId="9" xfId="0" applyNumberFormat="1" applyFont="1" applyBorder="1" applyAlignment="1">
      <alignment horizontal="left" vertical="center" readingOrder="2"/>
    </xf>
    <xf numFmtId="164" fontId="3" fillId="0" borderId="0" xfId="1" applyNumberFormat="1" applyFont="1" applyBorder="1" applyAlignment="1">
      <alignment horizontal="left" vertical="center" wrapText="1" readingOrder="2"/>
    </xf>
    <xf numFmtId="10" fontId="5" fillId="0" borderId="0" xfId="2" applyNumberFormat="1" applyFont="1" applyBorder="1" applyAlignment="1">
      <alignment horizontal="center" vertical="center" wrapText="1" readingOrder="2"/>
    </xf>
    <xf numFmtId="39" fontId="30" fillId="0" borderId="0" xfId="0" applyNumberFormat="1" applyFont="1" applyAlignment="1">
      <alignment horizontal="center" vertical="center"/>
    </xf>
    <xf numFmtId="0" fontId="31" fillId="0" borderId="0" xfId="0" applyFont="1" applyAlignment="1">
      <alignment vertical="center" wrapText="1"/>
    </xf>
    <xf numFmtId="0" fontId="7" fillId="0" borderId="9" xfId="0" applyFont="1" applyBorder="1" applyAlignment="1">
      <alignment horizontal="center" vertical="center" wrapText="1" readingOrder="2"/>
    </xf>
    <xf numFmtId="37" fontId="7" fillId="0" borderId="9" xfId="0" applyNumberFormat="1" applyFont="1" applyBorder="1" applyAlignment="1">
      <alignment horizontal="center" vertical="center" wrapText="1" readingOrder="2"/>
    </xf>
    <xf numFmtId="0" fontId="7" fillId="0" borderId="9" xfId="0" applyFont="1" applyBorder="1" applyAlignment="1">
      <alignment vertical="center" wrapText="1" readingOrder="2"/>
    </xf>
    <xf numFmtId="37" fontId="7" fillId="0" borderId="9" xfId="0" applyNumberFormat="1" applyFont="1" applyBorder="1" applyAlignment="1">
      <alignment vertical="center" wrapText="1" readingOrder="2"/>
    </xf>
    <xf numFmtId="165" fontId="0" fillId="0" borderId="0" xfId="1" applyNumberFormat="1" applyFont="1"/>
    <xf numFmtId="164" fontId="7" fillId="0" borderId="0" xfId="1" applyNumberFormat="1" applyFont="1" applyAlignment="1">
      <alignment horizontal="center" vertical="center" wrapText="1" readingOrder="2"/>
    </xf>
    <xf numFmtId="164" fontId="6" fillId="0" borderId="0" xfId="1" applyNumberFormat="1" applyFont="1" applyAlignment="1">
      <alignment vertical="center" wrapText="1"/>
    </xf>
    <xf numFmtId="164" fontId="7" fillId="0" borderId="9" xfId="1" applyNumberFormat="1" applyFont="1" applyBorder="1" applyAlignment="1">
      <alignment horizontal="center" vertical="center" wrapText="1" readingOrder="2"/>
    </xf>
    <xf numFmtId="0" fontId="32" fillId="0" borderId="0" xfId="0" applyFont="1"/>
    <xf numFmtId="0" fontId="3" fillId="0" borderId="0" xfId="0" applyFont="1" applyAlignment="1">
      <alignment vertical="center"/>
    </xf>
    <xf numFmtId="0" fontId="31" fillId="0" borderId="0" xfId="0" applyFont="1"/>
    <xf numFmtId="0" fontId="18" fillId="0" borderId="0" xfId="0" applyFont="1" applyAlignment="1">
      <alignment horizontal="center" vertical="center" wrapText="1" readingOrder="2"/>
    </xf>
    <xf numFmtId="0" fontId="6" fillId="0" borderId="0" xfId="0" applyFont="1" applyAlignment="1">
      <alignment horizontal="right" vertical="center" readingOrder="2"/>
    </xf>
    <xf numFmtId="9" fontId="2" fillId="0" borderId="9" xfId="0" applyNumberFormat="1" applyFont="1" applyBorder="1" applyAlignment="1">
      <alignment horizontal="center" vertical="center" readingOrder="2"/>
    </xf>
    <xf numFmtId="10" fontId="2" fillId="0" borderId="9" xfId="0" applyNumberFormat="1" applyFont="1" applyBorder="1" applyAlignment="1">
      <alignment horizontal="center" vertical="center" readingOrder="2"/>
    </xf>
    <xf numFmtId="164" fontId="3" fillId="0" borderId="0" xfId="1" applyNumberFormat="1" applyFont="1" applyFill="1" applyBorder="1" applyAlignment="1">
      <alignment horizontal="center" vertical="center" wrapText="1" readingOrder="2"/>
    </xf>
    <xf numFmtId="164" fontId="2" fillId="0" borderId="9" xfId="0" applyNumberFormat="1" applyFont="1" applyBorder="1" applyAlignment="1">
      <alignment horizontal="center" vertical="center" readingOrder="2"/>
    </xf>
    <xf numFmtId="10" fontId="30" fillId="0" borderId="0" xfId="2" applyNumberFormat="1" applyFont="1" applyAlignment="1">
      <alignment horizontal="center" vertical="center"/>
    </xf>
    <xf numFmtId="10" fontId="7" fillId="0" borderId="9" xfId="2" applyNumberFormat="1" applyFont="1" applyBorder="1" applyAlignment="1">
      <alignment horizontal="center" vertical="center" wrapText="1" readingOrder="2"/>
    </xf>
    <xf numFmtId="0" fontId="31" fillId="0" borderId="9" xfId="0" applyFont="1" applyBorder="1" applyAlignment="1">
      <alignment vertical="center" wrapText="1"/>
    </xf>
    <xf numFmtId="0" fontId="30" fillId="0" borderId="9" xfId="0" applyFont="1" applyBorder="1" applyAlignment="1">
      <alignment horizontal="center" vertical="center"/>
    </xf>
    <xf numFmtId="39" fontId="7" fillId="0" borderId="9" xfId="0" applyNumberFormat="1" applyFont="1" applyBorder="1" applyAlignment="1">
      <alignment horizontal="center" vertical="center" wrapText="1" readingOrder="2"/>
    </xf>
    <xf numFmtId="10" fontId="7" fillId="0" borderId="9" xfId="0" applyNumberFormat="1" applyFont="1" applyBorder="1" applyAlignment="1">
      <alignment horizontal="center" vertical="center" wrapText="1" readingOrder="2"/>
    </xf>
    <xf numFmtId="0" fontId="30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 readingOrder="2"/>
    </xf>
    <xf numFmtId="14" fontId="2" fillId="0" borderId="0" xfId="0" applyNumberFormat="1" applyFont="1" applyAlignment="1">
      <alignment horizontal="center" vertical="center" wrapText="1" readingOrder="2"/>
    </xf>
    <xf numFmtId="0" fontId="3" fillId="0" borderId="2" xfId="0" applyFont="1" applyBorder="1" applyAlignment="1">
      <alignment horizontal="center" vertical="center" wrapText="1" readingOrder="2"/>
    </xf>
    <xf numFmtId="0" fontId="3" fillId="0" borderId="1" xfId="0" applyFont="1" applyBorder="1" applyAlignment="1">
      <alignment horizontal="center" vertical="center" wrapText="1" readingOrder="2"/>
    </xf>
    <xf numFmtId="0" fontId="14" fillId="0" borderId="0" xfId="0" applyFont="1" applyAlignment="1">
      <alignment horizontal="center"/>
    </xf>
    <xf numFmtId="0" fontId="9" fillId="0" borderId="0" xfId="0" applyFont="1" applyAlignment="1">
      <alignment horizontal="right" vertical="center" readingOrder="2"/>
    </xf>
    <xf numFmtId="0" fontId="2" fillId="0" borderId="1" xfId="0" applyFont="1" applyBorder="1" applyAlignment="1">
      <alignment horizontal="center" vertical="center" wrapText="1" readingOrder="2"/>
    </xf>
    <xf numFmtId="14" fontId="2" fillId="0" borderId="1" xfId="0" applyNumberFormat="1" applyFont="1" applyBorder="1" applyAlignment="1">
      <alignment horizontal="center" vertical="center" wrapText="1" readingOrder="2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 vertical="center" wrapText="1" readingOrder="2"/>
    </xf>
    <xf numFmtId="0" fontId="3" fillId="0" borderId="0" xfId="0" applyFont="1" applyAlignment="1">
      <alignment horizontal="center" vertical="center" readingOrder="2"/>
    </xf>
    <xf numFmtId="0" fontId="3" fillId="0" borderId="1" xfId="0" applyFont="1" applyBorder="1" applyAlignment="1">
      <alignment horizontal="center" vertical="center" readingOrder="2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readingOrder="2"/>
    </xf>
    <xf numFmtId="0" fontId="9" fillId="0" borderId="2" xfId="0" applyFont="1" applyBorder="1" applyAlignment="1">
      <alignment horizontal="right" vertical="center" readingOrder="2"/>
    </xf>
    <xf numFmtId="0" fontId="2" fillId="0" borderId="2" xfId="0" applyFont="1" applyBorder="1" applyAlignment="1">
      <alignment horizontal="center" readingOrder="2"/>
    </xf>
    <xf numFmtId="0" fontId="2" fillId="0" borderId="2" xfId="0" applyFont="1" applyBorder="1" applyAlignment="1">
      <alignment horizontal="center" vertical="center" wrapText="1" readingOrder="2"/>
    </xf>
    <xf numFmtId="0" fontId="2" fillId="0" borderId="2" xfId="0" applyFont="1" applyBorder="1" applyAlignment="1">
      <alignment horizontal="center" vertical="center" readingOrder="2"/>
    </xf>
    <xf numFmtId="0" fontId="2" fillId="0" borderId="1" xfId="0" applyFont="1" applyBorder="1" applyAlignment="1">
      <alignment horizontal="center" vertical="center" readingOrder="2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8" fillId="0" borderId="0" xfId="0" applyFont="1" applyAlignment="1">
      <alignment horizontal="center" vertical="center" wrapText="1" readingOrder="2"/>
    </xf>
    <xf numFmtId="0" fontId="11" fillId="0" borderId="0" xfId="0" applyFont="1" applyAlignment="1">
      <alignment horizontal="right" vertical="center" readingOrder="2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 readingOrder="2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 readingOrder="2"/>
    </xf>
    <xf numFmtId="0" fontId="4" fillId="0" borderId="0" xfId="0" applyFont="1" applyAlignment="1">
      <alignment horizontal="center" vertical="center" wrapText="1" readingOrder="2"/>
    </xf>
    <xf numFmtId="0" fontId="14" fillId="0" borderId="0" xfId="0" applyFont="1" applyAlignment="1">
      <alignment horizontal="center" vertical="center"/>
    </xf>
    <xf numFmtId="0" fontId="23" fillId="0" borderId="0" xfId="0" applyFont="1" applyAlignment="1">
      <alignment horizontal="right" vertical="center" readingOrder="2"/>
    </xf>
    <xf numFmtId="0" fontId="23" fillId="0" borderId="5" xfId="0" applyFont="1" applyBorder="1" applyAlignment="1">
      <alignment horizontal="center" vertical="center" wrapText="1" readingOrder="2"/>
    </xf>
    <xf numFmtId="0" fontId="24" fillId="0" borderId="5" xfId="0" applyFont="1" applyBorder="1" applyAlignment="1">
      <alignment horizontal="center" vertical="center" wrapText="1" readingOrder="2"/>
    </xf>
    <xf numFmtId="0" fontId="4" fillId="0" borderId="3" xfId="0" applyFont="1" applyBorder="1" applyAlignment="1">
      <alignment horizontal="center" vertical="center" wrapText="1" readingOrder="2"/>
    </xf>
    <xf numFmtId="0" fontId="2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15" fillId="0" borderId="6" xfId="0" applyFont="1" applyBorder="1" applyAlignment="1">
      <alignment horizontal="center"/>
    </xf>
    <xf numFmtId="0" fontId="15" fillId="0" borderId="7" xfId="0" applyFont="1" applyBorder="1" applyAlignment="1">
      <alignment horizontal="center"/>
    </xf>
    <xf numFmtId="0" fontId="15" fillId="0" borderId="8" xfId="0" applyFont="1" applyBorder="1" applyAlignment="1">
      <alignment horizontal="center"/>
    </xf>
    <xf numFmtId="0" fontId="6" fillId="0" borderId="5" xfId="0" applyFont="1" applyBorder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513600</xdr:colOff>
      <xdr:row>40</xdr:row>
      <xdr:rowOff>37120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CEC320C-91BD-0C12-55C5-AC9B649250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21241325" y="0"/>
          <a:ext cx="6000000" cy="78380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8394C8-A557-4764-99DA-605790BB06B5}">
  <dimension ref="Q4:AC11"/>
  <sheetViews>
    <sheetView rightToLeft="1" tabSelected="1" view="pageBreakPreview" topLeftCell="A10" zoomScaleNormal="100" zoomScaleSheetLayoutView="100" workbookViewId="0">
      <selection activeCell="K30" sqref="K30"/>
    </sheetView>
  </sheetViews>
  <sheetFormatPr defaultRowHeight="14.25" x14ac:dyDescent="0.2"/>
  <cols>
    <col min="16" max="16" width="9.125" customWidth="1"/>
    <col min="17" max="28" width="9" hidden="1" customWidth="1"/>
    <col min="29" max="29" width="17.625" hidden="1" customWidth="1"/>
  </cols>
  <sheetData>
    <row r="4" spans="17:29" x14ac:dyDescent="0.2">
      <c r="U4" t="s">
        <v>146</v>
      </c>
    </row>
    <row r="7" spans="17:29" ht="20.25" x14ac:dyDescent="0.3">
      <c r="U7" s="75" t="s">
        <v>190</v>
      </c>
    </row>
    <row r="8" spans="17:29" ht="15.75" x14ac:dyDescent="0.2">
      <c r="T8" s="117"/>
      <c r="U8" s="118"/>
      <c r="AB8" t="s">
        <v>141</v>
      </c>
      <c r="AC8" s="76">
        <v>648157447313</v>
      </c>
    </row>
    <row r="9" spans="17:29" ht="15.75" x14ac:dyDescent="0.2">
      <c r="Q9" s="117" t="s">
        <v>177</v>
      </c>
      <c r="R9" s="118"/>
      <c r="T9" s="117" t="s">
        <v>191</v>
      </c>
      <c r="U9" s="118"/>
    </row>
    <row r="10" spans="17:29" ht="15.75" x14ac:dyDescent="0.2">
      <c r="T10" s="117"/>
      <c r="U10" s="118"/>
    </row>
    <row r="11" spans="17:29" ht="48" thickBot="1" x14ac:dyDescent="0.35">
      <c r="T11" s="27" t="s">
        <v>192</v>
      </c>
      <c r="U11" s="75"/>
      <c r="V11" s="27" t="s">
        <v>193</v>
      </c>
    </row>
  </sheetData>
  <mergeCells count="4">
    <mergeCell ref="T8:U8"/>
    <mergeCell ref="T9:U9"/>
    <mergeCell ref="T10:U10"/>
    <mergeCell ref="Q9:R9"/>
  </mergeCells>
  <pageMargins left="0.7" right="0.7" top="0.75" bottom="0.75" header="0.3" footer="0.3"/>
  <pageSetup paperSize="9" scale="9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F0"/>
  </sheetPr>
  <dimension ref="A1:S24"/>
  <sheetViews>
    <sheetView rightToLeft="1" view="pageBreakPreview" zoomScale="110" zoomScaleNormal="100" zoomScaleSheetLayoutView="110" workbookViewId="0">
      <selection activeCell="R21" sqref="R21"/>
    </sheetView>
  </sheetViews>
  <sheetFormatPr defaultColWidth="9.125" defaultRowHeight="15.75" x14ac:dyDescent="0.4"/>
  <cols>
    <col min="1" max="1" width="16.625" style="6" customWidth="1"/>
    <col min="2" max="2" width="0.625" style="6" customWidth="1"/>
    <col min="3" max="3" width="9.125" style="6" customWidth="1"/>
    <col min="4" max="4" width="0.375" style="6" customWidth="1"/>
    <col min="5" max="5" width="13.625" style="6" bestFit="1" customWidth="1"/>
    <col min="6" max="6" width="0.875" style="6" customWidth="1"/>
    <col min="7" max="7" width="14.625" style="6" bestFit="1" customWidth="1"/>
    <col min="8" max="8" width="1" style="6" customWidth="1"/>
    <col min="9" max="9" width="13.625" style="6" bestFit="1" customWidth="1"/>
    <col min="10" max="10" width="15.375" style="6" bestFit="1" customWidth="1"/>
    <col min="11" max="11" width="0.75" style="6" customWidth="1"/>
    <col min="12" max="12" width="13.875" style="6" bestFit="1" customWidth="1"/>
    <col min="13" max="13" width="0.625" style="6" customWidth="1"/>
    <col min="14" max="14" width="13.625" style="6" bestFit="1" customWidth="1"/>
    <col min="15" max="15" width="0.875" style="6" customWidth="1"/>
    <col min="16" max="16" width="13.25" style="6" bestFit="1" customWidth="1"/>
    <col min="17" max="17" width="0.875" style="6" customWidth="1"/>
    <col min="18" max="18" width="13.25" style="6" bestFit="1" customWidth="1"/>
    <col min="19" max="19" width="10.625" style="6" customWidth="1"/>
    <col min="20" max="16384" width="9.125" style="6"/>
  </cols>
  <sheetData>
    <row r="1" spans="1:19" ht="21" x14ac:dyDescent="0.55000000000000004">
      <c r="A1" s="121" t="str">
        <f>مقدمه!U4</f>
        <v>صندوق سرمایه گذاری بازده سهام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121"/>
    </row>
    <row r="2" spans="1:19" ht="21" x14ac:dyDescent="0.55000000000000004">
      <c r="A2" s="121" t="s">
        <v>84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  <c r="S2" s="121"/>
    </row>
    <row r="3" spans="1:19" ht="21" x14ac:dyDescent="0.55000000000000004">
      <c r="A3" s="121" t="str">
        <f>مقدمه!U7</f>
        <v>برای ماه منتهی به 1404/12/29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</row>
    <row r="5" spans="1:19" ht="25.5" x14ac:dyDescent="0.4">
      <c r="A5" s="122" t="s">
        <v>126</v>
      </c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/>
      <c r="M5" s="122"/>
      <c r="N5" s="122"/>
      <c r="O5" s="122"/>
      <c r="P5" s="122"/>
      <c r="Q5" s="122"/>
      <c r="R5" s="122"/>
      <c r="S5" s="122"/>
    </row>
    <row r="7" spans="1:19" ht="19.5" customHeight="1" thickBot="1" x14ac:dyDescent="0.45">
      <c r="A7" s="4"/>
      <c r="B7" s="5"/>
      <c r="C7" s="147" t="str">
        <f>مقدمه!T11</f>
        <v>از 1404/11/30 تا  1404/12/29</v>
      </c>
      <c r="D7" s="147"/>
      <c r="E7" s="147"/>
      <c r="F7" s="147"/>
      <c r="G7" s="147"/>
      <c r="H7" s="147"/>
      <c r="I7" s="147"/>
      <c r="J7" s="147"/>
      <c r="K7" s="5"/>
      <c r="L7" s="147" t="str">
        <f>مقدمه!V11</f>
        <v>از ابتدای سال مالی تا 1404/12/29</v>
      </c>
      <c r="M7" s="147"/>
      <c r="N7" s="147"/>
      <c r="O7" s="147"/>
      <c r="P7" s="147"/>
      <c r="Q7" s="147"/>
      <c r="R7" s="147"/>
      <c r="S7" s="147"/>
    </row>
    <row r="8" spans="1:19" ht="19.5" customHeight="1" x14ac:dyDescent="0.4">
      <c r="A8" s="149" t="s">
        <v>118</v>
      </c>
      <c r="B8" s="148"/>
      <c r="C8" s="152" t="s">
        <v>127</v>
      </c>
      <c r="D8" s="151"/>
      <c r="E8" s="152" t="s">
        <v>18</v>
      </c>
      <c r="F8" s="151"/>
      <c r="G8" s="152" t="s">
        <v>19</v>
      </c>
      <c r="H8" s="151"/>
      <c r="I8" s="152" t="s">
        <v>4</v>
      </c>
      <c r="J8" s="152"/>
      <c r="K8" s="148"/>
      <c r="L8" s="152" t="s">
        <v>127</v>
      </c>
      <c r="M8" s="151"/>
      <c r="N8" s="152" t="s">
        <v>18</v>
      </c>
      <c r="O8" s="151"/>
      <c r="P8" s="152" t="s">
        <v>19</v>
      </c>
      <c r="Q8" s="151"/>
      <c r="R8" s="152" t="s">
        <v>4</v>
      </c>
      <c r="S8" s="152"/>
    </row>
    <row r="9" spans="1:19" ht="18.75" customHeight="1" thickBot="1" x14ac:dyDescent="0.45">
      <c r="A9" s="149"/>
      <c r="B9" s="148"/>
      <c r="C9" s="153"/>
      <c r="D9" s="148"/>
      <c r="E9" s="153"/>
      <c r="F9" s="148"/>
      <c r="G9" s="153"/>
      <c r="H9" s="148"/>
      <c r="I9" s="147"/>
      <c r="J9" s="147"/>
      <c r="K9" s="148"/>
      <c r="L9" s="153"/>
      <c r="M9" s="148"/>
      <c r="N9" s="153"/>
      <c r="O9" s="148"/>
      <c r="P9" s="153"/>
      <c r="Q9" s="148"/>
      <c r="R9" s="147"/>
      <c r="S9" s="147"/>
    </row>
    <row r="10" spans="1:19" ht="28.5" customHeight="1" thickBot="1" x14ac:dyDescent="0.45">
      <c r="A10" s="150"/>
      <c r="B10" s="148"/>
      <c r="C10" s="60" t="s">
        <v>87</v>
      </c>
      <c r="D10" s="148"/>
      <c r="E10" s="60" t="s">
        <v>87</v>
      </c>
      <c r="F10" s="148"/>
      <c r="G10" s="60" t="s">
        <v>87</v>
      </c>
      <c r="H10" s="148"/>
      <c r="I10" s="7" t="s">
        <v>8</v>
      </c>
      <c r="J10" s="7" t="s">
        <v>20</v>
      </c>
      <c r="K10" s="148"/>
      <c r="L10" s="60" t="s">
        <v>87</v>
      </c>
      <c r="M10" s="148"/>
      <c r="N10" s="60" t="s">
        <v>87</v>
      </c>
      <c r="O10" s="148"/>
      <c r="P10" s="60" t="s">
        <v>87</v>
      </c>
      <c r="Q10" s="148"/>
      <c r="R10" s="7" t="s">
        <v>8</v>
      </c>
      <c r="S10" s="7" t="s">
        <v>20</v>
      </c>
    </row>
    <row r="11" spans="1:19" ht="32.25" customHeight="1" x14ac:dyDescent="0.4">
      <c r="A11" s="8" t="s">
        <v>155</v>
      </c>
      <c r="B11" s="9"/>
      <c r="C11" s="10"/>
      <c r="D11" s="9"/>
      <c r="E11" s="79"/>
      <c r="F11" s="79"/>
      <c r="G11" s="79"/>
      <c r="H11" s="79"/>
      <c r="I11" s="79"/>
      <c r="J11" s="110"/>
      <c r="K11" s="79"/>
      <c r="L11" s="79"/>
      <c r="M11" s="79"/>
      <c r="N11" s="79"/>
      <c r="O11" s="79"/>
      <c r="P11" s="79">
        <v>1371580889</v>
      </c>
      <c r="Q11" s="79"/>
      <c r="R11" s="79">
        <v>1371580889</v>
      </c>
      <c r="S11" s="110">
        <f>R11/درآمدها!$E$11</f>
        <v>-1.1147894064506097E-2</v>
      </c>
    </row>
    <row r="12" spans="1:19" ht="19.5" thickBot="1" x14ac:dyDescent="0.45">
      <c r="A12" s="15" t="s">
        <v>4</v>
      </c>
      <c r="B12" s="92"/>
      <c r="C12" s="93">
        <f>SUM(C11:C11)</f>
        <v>0</v>
      </c>
      <c r="D12" s="92"/>
      <c r="E12" s="94">
        <f>SUM(E11:E11)</f>
        <v>0</v>
      </c>
      <c r="F12" s="92"/>
      <c r="G12" s="94">
        <f>SUM(G11:G11)</f>
        <v>0</v>
      </c>
      <c r="H12" s="92"/>
      <c r="I12" s="94">
        <f>SUM(I11)</f>
        <v>0</v>
      </c>
      <c r="J12" s="111">
        <f>SUM(J11)</f>
        <v>0</v>
      </c>
      <c r="K12" s="92"/>
      <c r="L12" s="94">
        <f>SUM(L11:L11)</f>
        <v>0</v>
      </c>
      <c r="M12" s="92"/>
      <c r="N12" s="94">
        <f>SUM(N11)</f>
        <v>0</v>
      </c>
      <c r="O12" s="92"/>
      <c r="P12" s="94">
        <f>SUM(P11:P11)</f>
        <v>1371580889</v>
      </c>
      <c r="Q12" s="92"/>
      <c r="R12" s="94">
        <f>SUM(R11:R11)</f>
        <v>1371580889</v>
      </c>
      <c r="S12" s="111">
        <f>SUM(S11:S11)</f>
        <v>-1.1147894064506097E-2</v>
      </c>
    </row>
    <row r="13" spans="1:19" ht="16.5" thickTop="1" x14ac:dyDescent="0.4"/>
    <row r="24" spans="19:19" ht="18.75" x14ac:dyDescent="0.4">
      <c r="S24" s="79"/>
    </row>
  </sheetData>
  <mergeCells count="23">
    <mergeCell ref="A1:S1"/>
    <mergeCell ref="A2:S2"/>
    <mergeCell ref="A3:S3"/>
    <mergeCell ref="A5:S5"/>
    <mergeCell ref="C7:J7"/>
    <mergeCell ref="L7:S7"/>
    <mergeCell ref="M8:M10"/>
    <mergeCell ref="A8:A10"/>
    <mergeCell ref="B8:B10"/>
    <mergeCell ref="C8:C9"/>
    <mergeCell ref="D8:D10"/>
    <mergeCell ref="E8:E9"/>
    <mergeCell ref="F8:F10"/>
    <mergeCell ref="G8:G9"/>
    <mergeCell ref="H8:H10"/>
    <mergeCell ref="I8:J9"/>
    <mergeCell ref="K8:K10"/>
    <mergeCell ref="L8:L9"/>
    <mergeCell ref="N8:N9"/>
    <mergeCell ref="O8:O10"/>
    <mergeCell ref="P8:P9"/>
    <mergeCell ref="Q8:Q10"/>
    <mergeCell ref="R8:S9"/>
  </mergeCells>
  <pageMargins left="0.7" right="0.7" top="0.75" bottom="0.75" header="0.3" footer="0.3"/>
  <pageSetup scale="74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B0F0"/>
  </sheetPr>
  <dimension ref="A1:Q11"/>
  <sheetViews>
    <sheetView rightToLeft="1" view="pageBreakPreview" zoomScale="90" zoomScaleNormal="100" zoomScaleSheetLayoutView="90" workbookViewId="0">
      <selection activeCell="O23" sqref="O23"/>
    </sheetView>
  </sheetViews>
  <sheetFormatPr defaultColWidth="9.125" defaultRowHeight="18" x14ac:dyDescent="0.45"/>
  <cols>
    <col min="1" max="1" width="22.625" style="13" customWidth="1"/>
    <col min="2" max="2" width="0.375" style="13" customWidth="1"/>
    <col min="3" max="3" width="12" style="13" bestFit="1" customWidth="1"/>
    <col min="4" max="4" width="0.75" style="13" customWidth="1"/>
    <col min="5" max="5" width="15.25" style="13" bestFit="1" customWidth="1"/>
    <col min="6" max="6" width="0.625" style="13" customWidth="1"/>
    <col min="7" max="7" width="14.625" style="13" bestFit="1" customWidth="1"/>
    <col min="8" max="8" width="0.625" style="13" customWidth="1"/>
    <col min="9" max="9" width="14.375" style="13" bestFit="1" customWidth="1"/>
    <col min="10" max="10" width="0.375" style="13" customWidth="1"/>
    <col min="11" max="11" width="12" style="13" bestFit="1" customWidth="1"/>
    <col min="12" max="12" width="0.625" style="13" customWidth="1"/>
    <col min="13" max="13" width="14.625" style="13" bestFit="1" customWidth="1"/>
    <col min="14" max="14" width="0.25" style="13" customWidth="1"/>
    <col min="15" max="15" width="14.625" style="13" bestFit="1" customWidth="1"/>
    <col min="16" max="16" width="0.625" style="13" customWidth="1"/>
    <col min="17" max="17" width="14.625" style="13" bestFit="1" customWidth="1"/>
    <col min="18" max="16384" width="9.125" style="13"/>
  </cols>
  <sheetData>
    <row r="1" spans="1:17" ht="21" x14ac:dyDescent="0.55000000000000004">
      <c r="A1" s="121" t="str">
        <f>مقدمه!U4</f>
        <v>صندوق سرمایه گذاری بازده سهام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</row>
    <row r="2" spans="1:17" ht="21" x14ac:dyDescent="0.55000000000000004">
      <c r="A2" s="121" t="s">
        <v>84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</row>
    <row r="3" spans="1:17" ht="21" x14ac:dyDescent="0.55000000000000004">
      <c r="A3" s="121" t="str">
        <f>مقدمه!U7</f>
        <v>برای ماه منتهی به 1404/12/29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</row>
    <row r="4" spans="1:17" ht="25.5" x14ac:dyDescent="0.45">
      <c r="A4" s="122" t="s">
        <v>122</v>
      </c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  <c r="M4" s="122"/>
      <c r="N4" s="122"/>
      <c r="O4" s="122"/>
      <c r="P4" s="122"/>
      <c r="Q4" s="122"/>
    </row>
    <row r="6" spans="1:17" ht="19.5" customHeight="1" thickBot="1" x14ac:dyDescent="0.5">
      <c r="A6" s="12"/>
      <c r="B6" s="5"/>
      <c r="C6" s="147" t="str">
        <f>مقدمه!T11</f>
        <v>از 1404/11/30 تا  1404/12/29</v>
      </c>
      <c r="D6" s="147"/>
      <c r="E6" s="147"/>
      <c r="F6" s="147"/>
      <c r="G6" s="147"/>
      <c r="H6" s="147"/>
      <c r="I6" s="147"/>
      <c r="J6" s="9"/>
      <c r="K6" s="147" t="str">
        <f>مقدمه!V11</f>
        <v>از ابتدای سال مالی تا 1404/12/29</v>
      </c>
      <c r="L6" s="147"/>
      <c r="M6" s="147"/>
      <c r="N6" s="147"/>
      <c r="O6" s="147"/>
      <c r="P6" s="147"/>
      <c r="Q6" s="147"/>
    </row>
    <row r="7" spans="1:17" ht="20.25" customHeight="1" x14ac:dyDescent="0.45">
      <c r="A7" s="151"/>
      <c r="B7" s="148"/>
      <c r="C7" s="152" t="s">
        <v>22</v>
      </c>
      <c r="D7" s="152"/>
      <c r="E7" s="152" t="s">
        <v>18</v>
      </c>
      <c r="F7" s="151"/>
      <c r="G7" s="152" t="s">
        <v>19</v>
      </c>
      <c r="H7" s="151"/>
      <c r="I7" s="152" t="s">
        <v>4</v>
      </c>
      <c r="J7" s="14"/>
      <c r="K7" s="152" t="s">
        <v>22</v>
      </c>
      <c r="L7" s="152"/>
      <c r="M7" s="152" t="s">
        <v>18</v>
      </c>
      <c r="N7" s="151"/>
      <c r="O7" s="152" t="s">
        <v>19</v>
      </c>
      <c r="P7" s="151"/>
      <c r="Q7" s="152" t="s">
        <v>4</v>
      </c>
    </row>
    <row r="8" spans="1:17" ht="20.25" customHeight="1" x14ac:dyDescent="0.45">
      <c r="A8" s="148"/>
      <c r="B8" s="148"/>
      <c r="C8" s="153"/>
      <c r="D8" s="153"/>
      <c r="E8" s="153"/>
      <c r="F8" s="148"/>
      <c r="G8" s="153"/>
      <c r="H8" s="148"/>
      <c r="I8" s="153"/>
      <c r="J8" s="14"/>
      <c r="K8" s="153"/>
      <c r="L8" s="153"/>
      <c r="M8" s="153"/>
      <c r="N8" s="148"/>
      <c r="O8" s="153"/>
      <c r="P8" s="148"/>
      <c r="Q8" s="153"/>
    </row>
    <row r="9" spans="1:17" ht="18.75" thickBot="1" x14ac:dyDescent="0.5">
      <c r="A9" s="148"/>
      <c r="B9" s="148"/>
      <c r="C9" s="59" t="s">
        <v>87</v>
      </c>
      <c r="D9" s="153"/>
      <c r="E9" s="59" t="s">
        <v>86</v>
      </c>
      <c r="F9" s="148"/>
      <c r="G9" s="59" t="s">
        <v>87</v>
      </c>
      <c r="H9" s="148"/>
      <c r="I9" s="147"/>
      <c r="J9" s="10"/>
      <c r="K9" s="59" t="s">
        <v>87</v>
      </c>
      <c r="L9" s="153"/>
      <c r="M9" s="59" t="s">
        <v>87</v>
      </c>
      <c r="N9" s="148"/>
      <c r="O9" s="59" t="s">
        <v>87</v>
      </c>
      <c r="P9" s="148"/>
      <c r="Q9" s="147"/>
    </row>
    <row r="10" spans="1:17" ht="19.5" thickBot="1" x14ac:dyDescent="0.5">
      <c r="A10" s="15" t="s">
        <v>4</v>
      </c>
      <c r="B10" s="16"/>
      <c r="C10" s="95"/>
      <c r="D10" s="17"/>
      <c r="E10" s="94"/>
      <c r="F10" s="16"/>
      <c r="G10" s="94"/>
      <c r="H10" s="16"/>
      <c r="I10" s="94"/>
      <c r="J10" s="16"/>
      <c r="K10" s="96"/>
      <c r="L10" s="17"/>
      <c r="M10" s="94"/>
      <c r="N10" s="16"/>
      <c r="O10" s="94"/>
      <c r="P10" s="16"/>
      <c r="Q10" s="94"/>
    </row>
    <row r="11" spans="1:17" ht="18.75" thickTop="1" x14ac:dyDescent="0.45"/>
  </sheetData>
  <mergeCells count="22">
    <mergeCell ref="A1:Q1"/>
    <mergeCell ref="A2:Q2"/>
    <mergeCell ref="A3:Q3"/>
    <mergeCell ref="C7:C8"/>
    <mergeCell ref="E7:E8"/>
    <mergeCell ref="G7:G8"/>
    <mergeCell ref="K7:K8"/>
    <mergeCell ref="M7:M8"/>
    <mergeCell ref="O7:O8"/>
    <mergeCell ref="A4:Q4"/>
    <mergeCell ref="C6:I6"/>
    <mergeCell ref="K6:Q6"/>
    <mergeCell ref="L7:L9"/>
    <mergeCell ref="N7:N9"/>
    <mergeCell ref="F7:F9"/>
    <mergeCell ref="H7:H9"/>
    <mergeCell ref="A7:A9"/>
    <mergeCell ref="B7:B9"/>
    <mergeCell ref="D7:D9"/>
    <mergeCell ref="Q7:Q9"/>
    <mergeCell ref="I7:I9"/>
    <mergeCell ref="P7:P9"/>
  </mergeCells>
  <pageMargins left="0.7" right="0.7" top="0.75" bottom="0.75" header="0.3" footer="0.3"/>
  <pageSetup scale="76" orientation="landscape" horizontalDpi="4294967295" verticalDpi="4294967295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B0F0"/>
  </sheetPr>
  <dimension ref="A1:Q18"/>
  <sheetViews>
    <sheetView rightToLeft="1" view="pageBreakPreview" zoomScaleNormal="100" zoomScaleSheetLayoutView="100" workbookViewId="0">
      <selection activeCell="L21" sqref="L21"/>
    </sheetView>
  </sheetViews>
  <sheetFormatPr defaultRowHeight="14.25" x14ac:dyDescent="0.2"/>
  <cols>
    <col min="1" max="1" width="17.75" bestFit="1" customWidth="1"/>
    <col min="2" max="2" width="18.25" bestFit="1" customWidth="1"/>
    <col min="3" max="3" width="7.625" bestFit="1" customWidth="1"/>
    <col min="4" max="4" width="5.875" bestFit="1" customWidth="1"/>
    <col min="5" max="5" width="11" bestFit="1" customWidth="1"/>
    <col min="6" max="6" width="16.25" bestFit="1" customWidth="1"/>
    <col min="7" max="7" width="5.375" bestFit="1" customWidth="1"/>
    <col min="8" max="8" width="16.875" bestFit="1" customWidth="1"/>
  </cols>
  <sheetData>
    <row r="1" spans="1:17" ht="21" x14ac:dyDescent="0.55000000000000004">
      <c r="A1" s="154" t="str">
        <f>مقدمه!U4</f>
        <v>صندوق سرمایه گذاری بازده سهام</v>
      </c>
      <c r="B1" s="154"/>
      <c r="C1" s="154"/>
      <c r="D1" s="154"/>
      <c r="E1" s="154"/>
      <c r="F1" s="154"/>
      <c r="G1" s="154"/>
      <c r="H1" s="154"/>
      <c r="I1" s="62"/>
      <c r="J1" s="62"/>
      <c r="K1" s="62"/>
      <c r="L1" s="62"/>
      <c r="M1" s="62"/>
      <c r="N1" s="62"/>
      <c r="O1" s="62"/>
      <c r="P1" s="62"/>
      <c r="Q1" s="62"/>
    </row>
    <row r="2" spans="1:17" ht="21" x14ac:dyDescent="0.55000000000000004">
      <c r="A2" s="154" t="s">
        <v>84</v>
      </c>
      <c r="B2" s="154"/>
      <c r="C2" s="154"/>
      <c r="D2" s="154"/>
      <c r="E2" s="154"/>
      <c r="F2" s="154"/>
      <c r="G2" s="154"/>
      <c r="H2" s="154"/>
      <c r="I2" s="62"/>
      <c r="J2" s="62"/>
      <c r="K2" s="62"/>
      <c r="L2" s="62"/>
      <c r="M2" s="62"/>
      <c r="N2" s="62"/>
      <c r="O2" s="62"/>
      <c r="P2" s="62"/>
      <c r="Q2" s="62"/>
    </row>
    <row r="3" spans="1:17" ht="21" x14ac:dyDescent="0.55000000000000004">
      <c r="A3" s="154" t="str">
        <f>مقدمه!U7</f>
        <v>برای ماه منتهی به 1404/12/29</v>
      </c>
      <c r="B3" s="154"/>
      <c r="C3" s="154"/>
      <c r="D3" s="154"/>
      <c r="E3" s="154"/>
      <c r="F3" s="154"/>
      <c r="G3" s="154"/>
      <c r="H3" s="154"/>
      <c r="I3" s="62"/>
      <c r="J3" s="62"/>
      <c r="K3" s="62"/>
      <c r="L3" s="62"/>
      <c r="M3" s="62"/>
      <c r="N3" s="62"/>
      <c r="O3" s="62"/>
      <c r="P3" s="62"/>
      <c r="Q3" s="62"/>
    </row>
    <row r="5" spans="1:17" ht="25.5" x14ac:dyDescent="0.2">
      <c r="A5" s="122" t="s">
        <v>123</v>
      </c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/>
      <c r="M5" s="122"/>
      <c r="N5" s="122"/>
      <c r="O5" s="122"/>
      <c r="P5" s="122"/>
      <c r="Q5" s="122"/>
    </row>
    <row r="7" spans="1:17" ht="25.5" x14ac:dyDescent="0.2">
      <c r="A7" s="63" t="s">
        <v>90</v>
      </c>
      <c r="B7" s="63" t="s">
        <v>91</v>
      </c>
      <c r="C7" s="63" t="s">
        <v>92</v>
      </c>
      <c r="D7" s="63" t="s">
        <v>93</v>
      </c>
      <c r="E7" s="63" t="s">
        <v>94</v>
      </c>
      <c r="F7" s="64" t="s">
        <v>95</v>
      </c>
      <c r="G7" s="63" t="s">
        <v>96</v>
      </c>
      <c r="H7" s="64" t="s">
        <v>97</v>
      </c>
    </row>
    <row r="8" spans="1:17" ht="17.25" x14ac:dyDescent="0.2">
      <c r="A8" s="156" t="s">
        <v>98</v>
      </c>
      <c r="B8" s="157" t="s">
        <v>99</v>
      </c>
      <c r="C8" s="65" t="s">
        <v>100</v>
      </c>
      <c r="D8" s="65"/>
      <c r="E8" s="65"/>
      <c r="F8" s="65"/>
      <c r="G8" s="65"/>
      <c r="H8" s="65"/>
    </row>
    <row r="9" spans="1:17" ht="17.25" x14ac:dyDescent="0.2">
      <c r="A9" s="156"/>
      <c r="B9" s="157"/>
      <c r="C9" s="65" t="s">
        <v>101</v>
      </c>
      <c r="D9" s="65"/>
      <c r="E9" s="65"/>
      <c r="F9" s="65"/>
      <c r="G9" s="65"/>
      <c r="H9" s="65"/>
    </row>
    <row r="10" spans="1:17" ht="17.25" x14ac:dyDescent="0.2">
      <c r="A10" s="156" t="s">
        <v>98</v>
      </c>
      <c r="B10" s="157" t="s">
        <v>102</v>
      </c>
      <c r="C10" s="65" t="s">
        <v>100</v>
      </c>
      <c r="D10" s="65"/>
      <c r="E10" s="65"/>
      <c r="F10" s="65"/>
      <c r="G10" s="65"/>
      <c r="H10" s="65"/>
    </row>
    <row r="11" spans="1:17" ht="17.25" x14ac:dyDescent="0.2">
      <c r="A11" s="156"/>
      <c r="B11" s="157"/>
      <c r="C11" s="65" t="s">
        <v>103</v>
      </c>
      <c r="D11" s="65"/>
      <c r="E11" s="65"/>
      <c r="F11" s="65"/>
      <c r="G11" s="65"/>
      <c r="H11" s="65"/>
    </row>
    <row r="12" spans="1:17" ht="42.75" x14ac:dyDescent="0.2">
      <c r="A12" s="66" t="s">
        <v>104</v>
      </c>
      <c r="B12" s="67" t="s">
        <v>105</v>
      </c>
      <c r="C12" s="65" t="s">
        <v>106</v>
      </c>
      <c r="D12" s="65"/>
      <c r="E12" s="65"/>
      <c r="F12" s="65"/>
      <c r="G12" s="65"/>
      <c r="H12" s="65"/>
    </row>
    <row r="13" spans="1:17" ht="17.25" x14ac:dyDescent="0.2">
      <c r="A13" s="156" t="s">
        <v>107</v>
      </c>
      <c r="B13" s="156" t="s">
        <v>107</v>
      </c>
      <c r="C13" s="65" t="s">
        <v>108</v>
      </c>
      <c r="D13" s="65"/>
      <c r="E13" s="65"/>
      <c r="F13" s="65"/>
      <c r="G13" s="65"/>
      <c r="H13" s="65"/>
    </row>
    <row r="14" spans="1:17" ht="17.25" x14ac:dyDescent="0.2">
      <c r="A14" s="156"/>
      <c r="B14" s="156"/>
      <c r="C14" s="65" t="s">
        <v>109</v>
      </c>
      <c r="D14" s="65"/>
      <c r="E14" s="65"/>
      <c r="F14" s="65"/>
      <c r="G14" s="65"/>
      <c r="H14" s="65"/>
    </row>
    <row r="15" spans="1:17" ht="17.25" x14ac:dyDescent="0.2">
      <c r="A15" s="156"/>
      <c r="B15" s="156"/>
      <c r="C15" s="65" t="s">
        <v>110</v>
      </c>
      <c r="D15" s="65"/>
      <c r="E15" s="65"/>
      <c r="F15" s="65"/>
      <c r="G15" s="65"/>
      <c r="H15" s="65"/>
    </row>
    <row r="16" spans="1:17" ht="17.25" x14ac:dyDescent="0.2">
      <c r="A16" s="156"/>
      <c r="B16" s="156"/>
      <c r="C16" s="65" t="s">
        <v>111</v>
      </c>
      <c r="D16" s="65"/>
      <c r="E16" s="65"/>
      <c r="F16" s="65"/>
      <c r="G16" s="65"/>
      <c r="H16" s="65"/>
    </row>
    <row r="18" spans="1:6" ht="17.25" x14ac:dyDescent="0.2">
      <c r="A18" s="155" t="s">
        <v>112</v>
      </c>
      <c r="B18" s="155"/>
      <c r="C18" s="155"/>
      <c r="D18" s="155"/>
      <c r="E18" s="155"/>
      <c r="F18" s="155"/>
    </row>
  </sheetData>
  <mergeCells count="11">
    <mergeCell ref="A3:H3"/>
    <mergeCell ref="A18:F18"/>
    <mergeCell ref="A5:Q5"/>
    <mergeCell ref="A1:H1"/>
    <mergeCell ref="A2:H2"/>
    <mergeCell ref="A8:A9"/>
    <mergeCell ref="B8:B9"/>
    <mergeCell ref="A10:A11"/>
    <mergeCell ref="B10:B11"/>
    <mergeCell ref="A13:A16"/>
    <mergeCell ref="B13:B16"/>
  </mergeCells>
  <pageMargins left="0.7" right="0.7" top="0.75" bottom="0.75" header="0.3" footer="0.3"/>
  <pageSetup scale="77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B0F0"/>
  </sheetPr>
  <dimension ref="A1:K12"/>
  <sheetViews>
    <sheetView rightToLeft="1" view="pageBreakPreview" zoomScale="110" zoomScaleNormal="100" zoomScaleSheetLayoutView="110" workbookViewId="0">
      <selection activeCell="L7" sqref="L7"/>
    </sheetView>
  </sheetViews>
  <sheetFormatPr defaultColWidth="9.125" defaultRowHeight="15.75" x14ac:dyDescent="0.4"/>
  <cols>
    <col min="1" max="1" width="31.125" style="6" bestFit="1" customWidth="1"/>
    <col min="2" max="2" width="0.75" style="6" customWidth="1"/>
    <col min="3" max="3" width="11.875" style="6" customWidth="1"/>
    <col min="4" max="4" width="0.25" style="6" customWidth="1"/>
    <col min="5" max="5" width="9.125" style="6" customWidth="1"/>
    <col min="6" max="6" width="0.625" style="6" customWidth="1"/>
    <col min="7" max="7" width="15.75" style="6" bestFit="1" customWidth="1"/>
    <col min="8" max="8" width="0.625" style="6" customWidth="1"/>
    <col min="9" max="9" width="9.125" style="6" customWidth="1"/>
    <col min="10" max="10" width="0.75" style="6" customWidth="1"/>
    <col min="11" max="16384" width="9.125" style="6"/>
  </cols>
  <sheetData>
    <row r="1" spans="1:11" ht="21" x14ac:dyDescent="0.55000000000000004">
      <c r="A1" s="121" t="str">
        <f>مقدمه!U4</f>
        <v>صندوق سرمایه گذاری بازده سهام</v>
      </c>
      <c r="B1" s="121"/>
      <c r="C1" s="121"/>
      <c r="D1" s="121"/>
      <c r="E1" s="121"/>
      <c r="F1" s="121"/>
      <c r="G1" s="121"/>
      <c r="H1" s="121"/>
      <c r="I1" s="121"/>
      <c r="J1" s="121"/>
    </row>
    <row r="2" spans="1:11" ht="21" x14ac:dyDescent="0.55000000000000004">
      <c r="A2" s="121" t="s">
        <v>84</v>
      </c>
      <c r="B2" s="121"/>
      <c r="C2" s="121"/>
      <c r="D2" s="121"/>
      <c r="E2" s="121"/>
      <c r="F2" s="121"/>
      <c r="G2" s="121"/>
      <c r="H2" s="121"/>
      <c r="I2" s="121"/>
      <c r="J2" s="121"/>
    </row>
    <row r="3" spans="1:11" ht="21" x14ac:dyDescent="0.55000000000000004">
      <c r="A3" s="121" t="str">
        <f>مقدمه!U7</f>
        <v>برای ماه منتهی به 1404/12/29</v>
      </c>
      <c r="B3" s="121"/>
      <c r="C3" s="121"/>
      <c r="D3" s="121"/>
      <c r="E3" s="121"/>
      <c r="F3" s="121"/>
      <c r="G3" s="121"/>
      <c r="H3" s="121"/>
      <c r="I3" s="121"/>
      <c r="J3" s="121"/>
    </row>
    <row r="4" spans="1:11" ht="25.5" x14ac:dyDescent="0.4">
      <c r="A4" s="122" t="s">
        <v>124</v>
      </c>
      <c r="B4" s="122"/>
      <c r="C4" s="122"/>
      <c r="D4" s="122"/>
      <c r="E4" s="122"/>
      <c r="F4" s="122"/>
      <c r="G4" s="122"/>
      <c r="H4" s="122"/>
      <c r="I4" s="122"/>
      <c r="J4" s="122"/>
    </row>
    <row r="5" spans="1:11" ht="16.5" thickBot="1" x14ac:dyDescent="0.45">
      <c r="A5" s="4"/>
      <c r="B5" s="4"/>
      <c r="C5" s="4"/>
      <c r="D5" s="4"/>
      <c r="E5" s="4"/>
      <c r="F5" s="4"/>
      <c r="G5" s="4"/>
      <c r="H5" s="4"/>
      <c r="I5" s="4"/>
      <c r="J5" s="4"/>
    </row>
    <row r="6" spans="1:11" ht="37.5" customHeight="1" thickBot="1" x14ac:dyDescent="0.45">
      <c r="A6" s="158" t="s">
        <v>27</v>
      </c>
      <c r="B6" s="158"/>
      <c r="C6" s="159" t="str">
        <f>مقدمه!T11</f>
        <v>از 1404/11/30 تا  1404/12/29</v>
      </c>
      <c r="D6" s="159"/>
      <c r="E6" s="159"/>
      <c r="F6" s="159"/>
      <c r="G6" s="158" t="str">
        <f>مقدمه!V11</f>
        <v>از ابتدای سال مالی تا 1404/12/29</v>
      </c>
      <c r="H6" s="158"/>
      <c r="I6" s="158"/>
      <c r="J6" s="158"/>
      <c r="K6" s="5"/>
    </row>
    <row r="7" spans="1:11" ht="59.25" customHeight="1" x14ac:dyDescent="0.4">
      <c r="A7" s="35" t="s">
        <v>23</v>
      </c>
      <c r="B7" s="9"/>
      <c r="C7" s="14" t="s">
        <v>24</v>
      </c>
      <c r="D7" s="9"/>
      <c r="E7" s="14" t="s">
        <v>25</v>
      </c>
      <c r="F7" s="28"/>
      <c r="G7" s="14" t="s">
        <v>24</v>
      </c>
      <c r="H7" s="9"/>
      <c r="I7" s="14" t="s">
        <v>25</v>
      </c>
      <c r="J7" s="9"/>
      <c r="K7" s="9"/>
    </row>
    <row r="8" spans="1:11" ht="22.5" customHeight="1" thickBot="1" x14ac:dyDescent="0.45">
      <c r="A8" s="27"/>
      <c r="B8" s="9"/>
      <c r="C8" s="59" t="s">
        <v>87</v>
      </c>
      <c r="D8" s="9"/>
      <c r="E8" s="27"/>
      <c r="F8" s="9"/>
      <c r="G8" s="59" t="s">
        <v>87</v>
      </c>
      <c r="H8" s="9"/>
      <c r="I8" s="27"/>
      <c r="J8" s="9"/>
      <c r="K8" s="9"/>
    </row>
    <row r="9" spans="1:11" ht="18" customHeight="1" x14ac:dyDescent="0.4">
      <c r="A9" s="8" t="s">
        <v>186</v>
      </c>
      <c r="B9" s="8"/>
      <c r="C9" s="79">
        <v>9721</v>
      </c>
      <c r="D9" s="79"/>
      <c r="E9" s="116" t="s">
        <v>194</v>
      </c>
      <c r="F9" s="79"/>
      <c r="G9" s="79">
        <v>10887230</v>
      </c>
      <c r="H9" s="79"/>
      <c r="I9" s="116" t="s">
        <v>196</v>
      </c>
      <c r="J9" s="10"/>
      <c r="K9" s="9"/>
    </row>
    <row r="10" spans="1:11" ht="18" customHeight="1" x14ac:dyDescent="0.4">
      <c r="A10" s="8" t="s">
        <v>187</v>
      </c>
      <c r="B10" s="8"/>
      <c r="C10" s="79">
        <v>282580</v>
      </c>
      <c r="D10" s="79"/>
      <c r="E10" s="116" t="s">
        <v>195</v>
      </c>
      <c r="F10" s="79"/>
      <c r="G10" s="79">
        <v>3986230</v>
      </c>
      <c r="H10" s="79"/>
      <c r="I10" s="116" t="s">
        <v>197</v>
      </c>
      <c r="J10" s="10"/>
      <c r="K10" s="9"/>
    </row>
    <row r="11" spans="1:11" ht="19.5" thickBot="1" x14ac:dyDescent="0.45">
      <c r="A11" s="8" t="s">
        <v>4</v>
      </c>
      <c r="B11" s="9"/>
      <c r="C11" s="94">
        <f>SUM(C9:C10)</f>
        <v>292301</v>
      </c>
      <c r="D11" s="112"/>
      <c r="E11" s="113">
        <f>SUM(E9:E10)</f>
        <v>0</v>
      </c>
      <c r="F11" s="92"/>
      <c r="G11" s="94">
        <f>SUM(G9:G10)</f>
        <v>14873460</v>
      </c>
      <c r="H11" s="92"/>
      <c r="I11" s="93">
        <f>SUM(I9:I10)</f>
        <v>0</v>
      </c>
      <c r="J11" s="9"/>
      <c r="K11" s="9"/>
    </row>
    <row r="12" spans="1:11" ht="16.5" thickTop="1" x14ac:dyDescent="0.4"/>
  </sheetData>
  <mergeCells count="7">
    <mergeCell ref="A6:B6"/>
    <mergeCell ref="C6:F6"/>
    <mergeCell ref="A4:J4"/>
    <mergeCell ref="G6:J6"/>
    <mergeCell ref="A1:J1"/>
    <mergeCell ref="A2:J2"/>
    <mergeCell ref="A3:J3"/>
  </mergeCells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B0F0"/>
  </sheetPr>
  <dimension ref="A1:E11"/>
  <sheetViews>
    <sheetView rightToLeft="1" view="pageBreakPreview" zoomScaleNormal="100" zoomScaleSheetLayoutView="100" workbookViewId="0">
      <selection activeCell="F18" sqref="F18"/>
    </sheetView>
  </sheetViews>
  <sheetFormatPr defaultRowHeight="14.25" x14ac:dyDescent="0.2"/>
  <cols>
    <col min="1" max="1" width="32.375" customWidth="1"/>
    <col min="2" max="2" width="1.375" customWidth="1"/>
    <col min="3" max="3" width="16" bestFit="1" customWidth="1"/>
    <col min="4" max="4" width="1.25" customWidth="1"/>
    <col min="5" max="5" width="17.375" bestFit="1" customWidth="1"/>
  </cols>
  <sheetData>
    <row r="1" spans="1:5" ht="21" x14ac:dyDescent="0.55000000000000004">
      <c r="A1" s="121" t="str">
        <f>مقدمه!U4</f>
        <v>صندوق سرمایه گذاری بازده سهام</v>
      </c>
      <c r="B1" s="121"/>
      <c r="C1" s="121"/>
      <c r="D1" s="121"/>
      <c r="E1" s="121"/>
    </row>
    <row r="2" spans="1:5" ht="21" x14ac:dyDescent="0.55000000000000004">
      <c r="A2" s="121" t="s">
        <v>84</v>
      </c>
      <c r="B2" s="121"/>
      <c r="C2" s="121"/>
      <c r="D2" s="121"/>
      <c r="E2" s="121"/>
    </row>
    <row r="3" spans="1:5" ht="21" x14ac:dyDescent="0.55000000000000004">
      <c r="A3" s="121" t="str">
        <f>مقدمه!U7</f>
        <v>برای ماه منتهی به 1404/12/29</v>
      </c>
      <c r="B3" s="121"/>
      <c r="C3" s="121"/>
      <c r="D3" s="121"/>
      <c r="E3" s="121"/>
    </row>
    <row r="4" spans="1:5" ht="25.5" x14ac:dyDescent="0.2">
      <c r="A4" s="122" t="s">
        <v>125</v>
      </c>
      <c r="B4" s="122"/>
      <c r="C4" s="122"/>
      <c r="D4" s="122"/>
      <c r="E4" s="122"/>
    </row>
    <row r="5" spans="1:5" ht="32.25" thickBot="1" x14ac:dyDescent="0.25">
      <c r="A5" s="12"/>
      <c r="B5" s="5"/>
      <c r="C5" s="27" t="str">
        <f>مقدمه!T11</f>
        <v>از 1404/11/30 تا  1404/12/29</v>
      </c>
      <c r="D5" s="9"/>
      <c r="E5" s="27" t="str">
        <f>مقدمه!V11</f>
        <v>از ابتدای سال مالی تا 1404/12/29</v>
      </c>
    </row>
    <row r="6" spans="1:5" ht="16.5" customHeight="1" x14ac:dyDescent="0.2">
      <c r="A6" s="151" t="s">
        <v>39</v>
      </c>
      <c r="B6" s="148"/>
      <c r="C6" s="152" t="s">
        <v>8</v>
      </c>
      <c r="D6" s="14"/>
      <c r="E6" s="152" t="s">
        <v>8</v>
      </c>
    </row>
    <row r="7" spans="1:5" ht="16.5" thickBot="1" x14ac:dyDescent="0.25">
      <c r="A7" s="148"/>
      <c r="B7" s="148"/>
      <c r="C7" s="147"/>
      <c r="D7" s="10"/>
      <c r="E7" s="147"/>
    </row>
    <row r="8" spans="1:5" ht="18.75" x14ac:dyDescent="0.2">
      <c r="A8" s="15" t="s">
        <v>39</v>
      </c>
      <c r="B8" s="9"/>
      <c r="C8" s="98">
        <v>0</v>
      </c>
      <c r="D8" s="98"/>
      <c r="E8" s="98">
        <v>317505882</v>
      </c>
    </row>
    <row r="9" spans="1:5" ht="18.75" x14ac:dyDescent="0.2">
      <c r="A9" s="15" t="s">
        <v>159</v>
      </c>
      <c r="B9" s="16"/>
      <c r="C9" s="98">
        <v>5318736</v>
      </c>
      <c r="D9" s="99"/>
      <c r="E9" s="98">
        <v>1704176527</v>
      </c>
    </row>
    <row r="10" spans="1:5" ht="19.5" thickBot="1" x14ac:dyDescent="0.25">
      <c r="A10" s="15" t="s">
        <v>4</v>
      </c>
      <c r="B10" s="16"/>
      <c r="C10" s="100">
        <f>SUM(C8:C9)</f>
        <v>5318736</v>
      </c>
      <c r="D10" s="99"/>
      <c r="E10" s="100">
        <f>SUM(E8:E9)</f>
        <v>2021682409</v>
      </c>
    </row>
    <row r="11" spans="1:5" ht="15" thickTop="1" x14ac:dyDescent="0.2">
      <c r="C11" s="97"/>
      <c r="D11" s="97"/>
      <c r="E11" s="97"/>
    </row>
  </sheetData>
  <mergeCells count="8">
    <mergeCell ref="A1:E1"/>
    <mergeCell ref="A2:E2"/>
    <mergeCell ref="A3:E3"/>
    <mergeCell ref="E6:E7"/>
    <mergeCell ref="C6:C7"/>
    <mergeCell ref="A4:E4"/>
    <mergeCell ref="A6:A7"/>
    <mergeCell ref="B6:B7"/>
  </mergeCells>
  <pageMargins left="0.7" right="0.7" top="0.75" bottom="0.75" header="0.3" footer="0.3"/>
  <pageSetup orientation="portrait" horizontalDpi="4294967295" verticalDpi="4294967295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00B0F0"/>
  </sheetPr>
  <dimension ref="A1:V8"/>
  <sheetViews>
    <sheetView rightToLeft="1" view="pageBreakPreview" zoomScaleNormal="100" zoomScaleSheetLayoutView="100" workbookViewId="0">
      <selection activeCell="O39" sqref="O39"/>
    </sheetView>
  </sheetViews>
  <sheetFormatPr defaultColWidth="9.125" defaultRowHeight="12.75" x14ac:dyDescent="0.2"/>
  <cols>
    <col min="1" max="1" width="19.875" style="36" bestFit="1" customWidth="1"/>
    <col min="2" max="2" width="0.875" style="36" customWidth="1"/>
    <col min="3" max="3" width="10.625" style="36" customWidth="1"/>
    <col min="4" max="4" width="1" style="36" customWidth="1"/>
    <col min="5" max="5" width="14.75" style="36" customWidth="1"/>
    <col min="6" max="6" width="1" style="36" customWidth="1"/>
    <col min="7" max="7" width="9.125" style="36"/>
    <col min="8" max="8" width="0.875" style="36" customWidth="1"/>
    <col min="9" max="9" width="12.875" style="36" bestFit="1" customWidth="1"/>
    <col min="10" max="10" width="1" style="36" customWidth="1"/>
    <col min="11" max="11" width="13" style="36" bestFit="1" customWidth="1"/>
    <col min="12" max="12" width="1.125" style="36" customWidth="1"/>
    <col min="13" max="13" width="13" style="36" bestFit="1" customWidth="1"/>
    <col min="14" max="14" width="0.875" style="36" customWidth="1"/>
    <col min="15" max="15" width="15.875" style="36" bestFit="1" customWidth="1"/>
    <col min="16" max="16" width="1" style="36" customWidth="1"/>
    <col min="17" max="17" width="14" style="36" bestFit="1" customWidth="1"/>
    <col min="18" max="18" width="0.75" style="36" customWidth="1"/>
    <col min="19" max="19" width="15.75" style="36" bestFit="1" customWidth="1"/>
    <col min="20" max="16384" width="9.125" style="36"/>
  </cols>
  <sheetData>
    <row r="1" spans="1:22" ht="21" x14ac:dyDescent="0.55000000000000004">
      <c r="A1" s="121" t="str">
        <f>مقدمه!U4</f>
        <v>صندوق سرمایه گذاری بازده سهام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121"/>
    </row>
    <row r="2" spans="1:22" ht="21" x14ac:dyDescent="0.55000000000000004">
      <c r="A2" s="121" t="s">
        <v>84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  <c r="S2" s="121"/>
    </row>
    <row r="3" spans="1:22" ht="21" x14ac:dyDescent="0.55000000000000004">
      <c r="A3" s="121" t="str">
        <f>مقدمه!U7</f>
        <v>برای ماه منتهی به 1404/12/29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</row>
    <row r="4" spans="1:22" ht="25.5" x14ac:dyDescent="0.2">
      <c r="A4" s="122" t="s">
        <v>17</v>
      </c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  <c r="M4" s="122"/>
      <c r="N4" s="122"/>
      <c r="O4" s="122"/>
      <c r="P4" s="122"/>
      <c r="Q4" s="122"/>
      <c r="R4" s="122"/>
      <c r="S4" s="122"/>
      <c r="T4" s="38"/>
      <c r="U4" s="38"/>
      <c r="V4" s="38"/>
    </row>
    <row r="5" spans="1:22" ht="16.5" customHeight="1" thickBot="1" x14ac:dyDescent="0.45">
      <c r="A5" s="6"/>
      <c r="B5" s="6"/>
      <c r="C5" s="125" t="s">
        <v>64</v>
      </c>
      <c r="D5" s="125"/>
      <c r="E5" s="125"/>
      <c r="F5" s="125"/>
      <c r="G5" s="125"/>
      <c r="H5" s="6"/>
      <c r="I5" s="147" t="str">
        <f>مقدمه!T11</f>
        <v>از 1404/11/30 تا  1404/12/29</v>
      </c>
      <c r="J5" s="147"/>
      <c r="K5" s="147"/>
      <c r="L5" s="147"/>
      <c r="M5" s="147"/>
      <c r="N5" s="5"/>
      <c r="O5" s="147" t="str">
        <f>مقدمه!V11</f>
        <v>از ابتدای سال مالی تا 1404/12/29</v>
      </c>
      <c r="P5" s="147"/>
      <c r="Q5" s="147"/>
      <c r="R5" s="147"/>
      <c r="S5" s="147"/>
      <c r="T5" s="5"/>
      <c r="U5" s="5"/>
      <c r="V5" s="5"/>
    </row>
    <row r="6" spans="1:22" ht="47.25" customHeight="1" thickBot="1" x14ac:dyDescent="0.45">
      <c r="A6" s="47" t="s">
        <v>43</v>
      </c>
      <c r="B6" s="48"/>
      <c r="C6" s="26" t="s">
        <v>58</v>
      </c>
      <c r="D6" s="71"/>
      <c r="E6" s="49" t="s">
        <v>63</v>
      </c>
      <c r="F6" s="9"/>
      <c r="G6" s="49" t="s">
        <v>59</v>
      </c>
      <c r="H6" s="9"/>
      <c r="I6" s="49" t="s">
        <v>60</v>
      </c>
      <c r="J6" s="9"/>
      <c r="K6" s="26" t="s">
        <v>61</v>
      </c>
      <c r="L6" s="9"/>
      <c r="M6" s="49" t="s">
        <v>62</v>
      </c>
      <c r="N6" s="102"/>
      <c r="O6" s="49" t="s">
        <v>60</v>
      </c>
      <c r="P6" s="9"/>
      <c r="Q6" s="49" t="s">
        <v>61</v>
      </c>
      <c r="R6" s="9"/>
      <c r="S6" s="49" t="s">
        <v>62</v>
      </c>
    </row>
    <row r="7" spans="1:22" ht="19.5" thickBot="1" x14ac:dyDescent="0.25">
      <c r="A7" s="36" t="s">
        <v>4</v>
      </c>
      <c r="I7" s="94"/>
      <c r="J7" s="101"/>
      <c r="K7" s="94"/>
      <c r="L7" s="101"/>
      <c r="M7" s="94"/>
      <c r="N7" s="101"/>
      <c r="O7" s="94"/>
      <c r="P7" s="101"/>
      <c r="Q7" s="94"/>
      <c r="R7" s="101"/>
      <c r="S7" s="94"/>
    </row>
    <row r="8" spans="1:22" ht="13.5" thickTop="1" x14ac:dyDescent="0.2"/>
  </sheetData>
  <mergeCells count="7">
    <mergeCell ref="C5:G5"/>
    <mergeCell ref="I5:M5"/>
    <mergeCell ref="O5:S5"/>
    <mergeCell ref="A1:S1"/>
    <mergeCell ref="A2:S2"/>
    <mergeCell ref="A3:S3"/>
    <mergeCell ref="A4:S4"/>
  </mergeCells>
  <pageMargins left="0.7" right="0.7" top="0.75" bottom="0.75" header="0.3" footer="0.3"/>
  <pageSetup scale="76" orientation="landscape" horizontalDpi="4294967295" verticalDpi="4294967295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00B0F0"/>
  </sheetPr>
  <dimension ref="A1:O8"/>
  <sheetViews>
    <sheetView rightToLeft="1" view="pageBreakPreview" zoomScale="106" zoomScaleNormal="100" zoomScaleSheetLayoutView="106" workbookViewId="0">
      <selection activeCell="K15" sqref="K15"/>
    </sheetView>
  </sheetViews>
  <sheetFormatPr defaultColWidth="9.125" defaultRowHeight="12.75" x14ac:dyDescent="0.2"/>
  <cols>
    <col min="1" max="1" width="15" style="72" customWidth="1"/>
    <col min="2" max="2" width="0.875" style="72" customWidth="1"/>
    <col min="3" max="3" width="10.625" style="72" customWidth="1"/>
    <col min="4" max="4" width="1" style="72" customWidth="1"/>
    <col min="5" max="5" width="14.75" style="72" customWidth="1"/>
    <col min="6" max="6" width="1" style="72" customWidth="1"/>
    <col min="7" max="7" width="9.125" style="72"/>
    <col min="8" max="8" width="0.875" style="72" customWidth="1"/>
    <col min="9" max="9" width="19.75" style="72" customWidth="1"/>
    <col min="10" max="10" width="1" style="72" customWidth="1"/>
    <col min="11" max="11" width="18.625" style="72" customWidth="1"/>
    <col min="12" max="16384" width="9.125" style="72"/>
  </cols>
  <sheetData>
    <row r="1" spans="1:15" ht="21" x14ac:dyDescent="0.55000000000000004">
      <c r="A1" s="121" t="str">
        <f>مقدمه!U4</f>
        <v>صندوق سرمایه گذاری بازده سهام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73"/>
    </row>
    <row r="2" spans="1:15" ht="21" x14ac:dyDescent="0.55000000000000004">
      <c r="A2" s="121" t="s">
        <v>84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73"/>
    </row>
    <row r="3" spans="1:15" ht="21" x14ac:dyDescent="0.55000000000000004">
      <c r="A3" s="121" t="str">
        <f>مقدمه!U7</f>
        <v>برای ماه منتهی به 1404/12/29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73"/>
    </row>
    <row r="4" spans="1:15" ht="25.5" x14ac:dyDescent="0.2">
      <c r="A4" s="122" t="s">
        <v>127</v>
      </c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38"/>
      <c r="M4" s="38"/>
      <c r="N4" s="38"/>
      <c r="O4" s="38"/>
    </row>
    <row r="5" spans="1:15" ht="32.25" thickBot="1" x14ac:dyDescent="0.25">
      <c r="A5" s="74"/>
      <c r="B5" s="74"/>
      <c r="C5" s="74"/>
      <c r="D5" s="74"/>
      <c r="E5" s="74"/>
      <c r="F5" s="74"/>
      <c r="G5" s="74"/>
      <c r="H5" s="74"/>
      <c r="I5" s="12" t="str">
        <f>مقدمه!T11</f>
        <v>از 1404/11/30 تا  1404/12/29</v>
      </c>
      <c r="J5" s="12"/>
      <c r="K5" s="27" t="str">
        <f>مقدمه!V11</f>
        <v>از ابتدای سال مالی تا 1404/12/29</v>
      </c>
      <c r="L5" s="14"/>
    </row>
    <row r="6" spans="1:15" ht="47.25" customHeight="1" thickBot="1" x14ac:dyDescent="0.25">
      <c r="A6" s="26" t="s">
        <v>131</v>
      </c>
      <c r="B6" s="71"/>
      <c r="C6" s="26" t="s">
        <v>132</v>
      </c>
      <c r="D6" s="71"/>
      <c r="E6" s="26" t="s">
        <v>136</v>
      </c>
      <c r="F6" s="71"/>
      <c r="G6" s="26" t="s">
        <v>133</v>
      </c>
      <c r="H6" s="71"/>
      <c r="I6" s="26" t="s">
        <v>137</v>
      </c>
      <c r="J6" s="71"/>
      <c r="K6" s="26" t="s">
        <v>137</v>
      </c>
    </row>
    <row r="7" spans="1:15" ht="16.5" thickBot="1" x14ac:dyDescent="0.25">
      <c r="I7" s="11" t="s">
        <v>21</v>
      </c>
      <c r="K7" s="11" t="s">
        <v>21</v>
      </c>
    </row>
    <row r="8" spans="1:15" ht="13.5" thickTop="1" x14ac:dyDescent="0.2"/>
  </sheetData>
  <mergeCells count="4">
    <mergeCell ref="A1:K1"/>
    <mergeCell ref="A2:K2"/>
    <mergeCell ref="A3:K3"/>
    <mergeCell ref="A4:K4"/>
  </mergeCells>
  <pageMargins left="0.7" right="0.7" top="0.75" bottom="0.75" header="0.3" footer="0.3"/>
  <pageSetup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00B0F0"/>
  </sheetPr>
  <dimension ref="A1:R8"/>
  <sheetViews>
    <sheetView rightToLeft="1" view="pageBreakPreview" zoomScaleNormal="100" zoomScaleSheetLayoutView="100" workbookViewId="0">
      <selection activeCell="N6" sqref="N6"/>
    </sheetView>
  </sheetViews>
  <sheetFormatPr defaultRowHeight="14.25" x14ac:dyDescent="0.2"/>
  <cols>
    <col min="1" max="1" width="20.125" customWidth="1"/>
    <col min="2" max="2" width="12.625" customWidth="1"/>
    <col min="3" max="3" width="0.875" customWidth="1"/>
    <col min="4" max="4" width="12.375" customWidth="1"/>
    <col min="5" max="5" width="1.25" customWidth="1"/>
    <col min="6" max="6" width="10.75" customWidth="1"/>
    <col min="7" max="7" width="1" customWidth="1"/>
    <col min="9" max="9" width="0.875" customWidth="1"/>
    <col min="11" max="11" width="0.75" customWidth="1"/>
    <col min="13" max="13" width="0.75" customWidth="1"/>
    <col min="15" max="15" width="0.625" customWidth="1"/>
    <col min="17" max="17" width="0.625" customWidth="1"/>
  </cols>
  <sheetData>
    <row r="1" spans="1:18" ht="19.5" x14ac:dyDescent="0.5">
      <c r="A1" s="161" t="str">
        <f>مقدمه!U4</f>
        <v>صندوق سرمایه گذاری بازده سهام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161"/>
      <c r="O1" s="161"/>
      <c r="P1" s="161"/>
      <c r="Q1" s="161"/>
      <c r="R1" s="161"/>
    </row>
    <row r="2" spans="1:18" ht="19.5" x14ac:dyDescent="0.5">
      <c r="A2" s="161" t="s">
        <v>84</v>
      </c>
      <c r="B2" s="161"/>
      <c r="C2" s="161"/>
      <c r="D2" s="161"/>
      <c r="E2" s="161"/>
      <c r="F2" s="161"/>
      <c r="G2" s="161"/>
      <c r="H2" s="161"/>
      <c r="I2" s="161"/>
      <c r="J2" s="161"/>
      <c r="K2" s="161"/>
      <c r="L2" s="161"/>
      <c r="M2" s="161"/>
      <c r="N2" s="161"/>
      <c r="O2" s="161"/>
      <c r="P2" s="161"/>
      <c r="Q2" s="161"/>
      <c r="R2" s="161"/>
    </row>
    <row r="3" spans="1:18" ht="21" x14ac:dyDescent="0.55000000000000004">
      <c r="A3" s="121" t="str">
        <f>مقدمه!U7</f>
        <v>برای ماه منتهی به 1404/12/29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</row>
    <row r="4" spans="1:18" ht="25.5" x14ac:dyDescent="0.2">
      <c r="A4" s="122" t="s">
        <v>139</v>
      </c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  <c r="M4" s="122"/>
      <c r="N4" s="122"/>
      <c r="O4" s="122"/>
      <c r="P4" s="122"/>
      <c r="Q4" s="122"/>
      <c r="R4" s="122"/>
    </row>
    <row r="5" spans="1:18" ht="16.5" customHeight="1" thickBot="1" x14ac:dyDescent="0.5">
      <c r="A5" s="42"/>
      <c r="B5" s="160"/>
      <c r="C5" s="160"/>
      <c r="D5" s="160"/>
      <c r="E5" s="160"/>
      <c r="F5" s="160"/>
      <c r="G5" s="13"/>
      <c r="H5" s="147" t="str">
        <f>مقدمه!T11</f>
        <v>از 1404/11/30 تا  1404/12/29</v>
      </c>
      <c r="I5" s="147"/>
      <c r="J5" s="147"/>
      <c r="K5" s="147"/>
      <c r="L5" s="147"/>
      <c r="M5" s="13"/>
      <c r="N5" s="147" t="str">
        <f>مقدمه!V11</f>
        <v>از ابتدای سال مالی تا 1404/12/29</v>
      </c>
      <c r="O5" s="147"/>
      <c r="P5" s="147"/>
      <c r="Q5" s="147"/>
      <c r="R5" s="147"/>
    </row>
    <row r="6" spans="1:18" ht="38.25" customHeight="1" thickBot="1" x14ac:dyDescent="0.5">
      <c r="A6" s="13" t="s">
        <v>56</v>
      </c>
      <c r="B6" s="50" t="s">
        <v>65</v>
      </c>
      <c r="C6" s="51"/>
      <c r="D6" s="50" t="s">
        <v>32</v>
      </c>
      <c r="E6" s="51"/>
      <c r="F6" s="50" t="s">
        <v>54</v>
      </c>
      <c r="G6" s="51"/>
      <c r="H6" s="50" t="s">
        <v>85</v>
      </c>
      <c r="I6" s="51"/>
      <c r="J6" s="50" t="s">
        <v>61</v>
      </c>
      <c r="K6" s="51"/>
      <c r="L6" s="50" t="s">
        <v>66</v>
      </c>
      <c r="M6" s="13"/>
      <c r="N6" s="50" t="s">
        <v>85</v>
      </c>
      <c r="O6" s="51"/>
      <c r="P6" s="50" t="s">
        <v>61</v>
      </c>
      <c r="Q6" s="51"/>
      <c r="R6" s="50" t="s">
        <v>66</v>
      </c>
    </row>
    <row r="7" spans="1:18" ht="18.75" thickBot="1" x14ac:dyDescent="0.5">
      <c r="A7" s="13"/>
      <c r="B7" s="13"/>
      <c r="C7" s="13"/>
      <c r="D7" s="13"/>
      <c r="E7" s="13"/>
      <c r="F7" s="13"/>
      <c r="G7" s="13"/>
      <c r="H7" s="11" t="s">
        <v>21</v>
      </c>
      <c r="I7" s="13"/>
      <c r="J7" s="11" t="s">
        <v>21</v>
      </c>
      <c r="K7" s="13"/>
      <c r="L7" s="11" t="s">
        <v>21</v>
      </c>
      <c r="M7" s="13"/>
      <c r="N7" s="11" t="s">
        <v>21</v>
      </c>
      <c r="O7" s="13"/>
      <c r="P7" s="11" t="s">
        <v>21</v>
      </c>
      <c r="Q7" s="13"/>
      <c r="R7" s="11" t="s">
        <v>21</v>
      </c>
    </row>
    <row r="8" spans="1:18" ht="18.75" thickTop="1" x14ac:dyDescent="0.45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</row>
  </sheetData>
  <mergeCells count="7">
    <mergeCell ref="B5:F5"/>
    <mergeCell ref="H5:L5"/>
    <mergeCell ref="N5:R5"/>
    <mergeCell ref="A1:R1"/>
    <mergeCell ref="A2:R2"/>
    <mergeCell ref="A3:R3"/>
    <mergeCell ref="A4:R4"/>
  </mergeCells>
  <pageMargins left="0.7" right="0.7" top="0.75" bottom="0.75" header="0.3" footer="0.3"/>
  <pageSetup scale="96" orientation="landscape" horizontalDpi="4294967295" verticalDpi="4294967295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00B0F0"/>
  </sheetPr>
  <dimension ref="A1:L10"/>
  <sheetViews>
    <sheetView rightToLeft="1" view="pageBreakPreview" zoomScale="110" zoomScaleNormal="100" zoomScaleSheetLayoutView="110" workbookViewId="0">
      <selection activeCell="L15" sqref="L15"/>
    </sheetView>
  </sheetViews>
  <sheetFormatPr defaultRowHeight="14.25" x14ac:dyDescent="0.2"/>
  <cols>
    <col min="1" max="1" width="23.125" bestFit="1" customWidth="1"/>
    <col min="2" max="2" width="12.375" bestFit="1" customWidth="1"/>
    <col min="3" max="3" width="0.875" customWidth="1"/>
    <col min="4" max="4" width="9" bestFit="1" customWidth="1"/>
    <col min="5" max="5" width="0.75" customWidth="1"/>
    <col min="6" max="6" width="12.375" bestFit="1" customWidth="1"/>
    <col min="7" max="7" width="0.75" customWidth="1"/>
    <col min="8" max="8" width="15.75" bestFit="1" customWidth="1"/>
    <col min="9" max="9" width="0.625" customWidth="1"/>
    <col min="10" max="10" width="9" bestFit="1" customWidth="1"/>
    <col min="11" max="11" width="0.625" customWidth="1"/>
    <col min="12" max="12" width="15.75" bestFit="1" customWidth="1"/>
  </cols>
  <sheetData>
    <row r="1" spans="1:12" ht="19.5" x14ac:dyDescent="0.5">
      <c r="A1" s="161" t="str">
        <f>مقدمه!U4</f>
        <v>صندوق سرمایه گذاری بازده سهام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</row>
    <row r="2" spans="1:12" ht="19.5" x14ac:dyDescent="0.5">
      <c r="A2" s="161" t="s">
        <v>84</v>
      </c>
      <c r="B2" s="161"/>
      <c r="C2" s="161"/>
      <c r="D2" s="161"/>
      <c r="E2" s="161"/>
      <c r="F2" s="161"/>
      <c r="G2" s="161"/>
      <c r="H2" s="161"/>
      <c r="I2" s="161"/>
      <c r="J2" s="161"/>
      <c r="K2" s="161"/>
      <c r="L2" s="161"/>
    </row>
    <row r="3" spans="1:12" ht="21" x14ac:dyDescent="0.55000000000000004">
      <c r="A3" s="121" t="str">
        <f>مقدمه!U7</f>
        <v>برای ماه منتهی به 1404/12/29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</row>
    <row r="4" spans="1:12" ht="25.5" x14ac:dyDescent="0.2">
      <c r="A4" s="122" t="s">
        <v>140</v>
      </c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</row>
    <row r="5" spans="1:12" ht="16.5" customHeight="1" thickBot="1" x14ac:dyDescent="0.5">
      <c r="A5" s="42"/>
      <c r="B5" s="147" t="str">
        <f>مقدمه!T11</f>
        <v>از 1404/11/30 تا  1404/12/29</v>
      </c>
      <c r="C5" s="147"/>
      <c r="D5" s="147"/>
      <c r="E5" s="147"/>
      <c r="F5" s="147"/>
      <c r="G5" s="13"/>
      <c r="H5" s="147" t="str">
        <f>مقدمه!V11</f>
        <v>از ابتدای سال مالی تا 1404/12/29</v>
      </c>
      <c r="I5" s="147"/>
      <c r="J5" s="147"/>
      <c r="K5" s="147"/>
      <c r="L5" s="147"/>
    </row>
    <row r="6" spans="1:12" ht="38.25" customHeight="1" thickBot="1" x14ac:dyDescent="0.5">
      <c r="A6" s="13" t="s">
        <v>56</v>
      </c>
      <c r="B6" s="50" t="s">
        <v>85</v>
      </c>
      <c r="C6" s="51"/>
      <c r="D6" s="50" t="s">
        <v>61</v>
      </c>
      <c r="E6" s="51"/>
      <c r="F6" s="50" t="s">
        <v>66</v>
      </c>
      <c r="G6" s="13"/>
      <c r="H6" s="50" t="s">
        <v>85</v>
      </c>
      <c r="I6" s="51"/>
      <c r="J6" s="50" t="s">
        <v>61</v>
      </c>
      <c r="K6" s="51"/>
      <c r="L6" s="50" t="s">
        <v>66</v>
      </c>
    </row>
    <row r="7" spans="1:12" ht="18.75" x14ac:dyDescent="0.45">
      <c r="A7" s="13" t="s">
        <v>142</v>
      </c>
      <c r="B7" s="79">
        <v>282580</v>
      </c>
      <c r="C7" s="79"/>
      <c r="D7" s="79">
        <v>0</v>
      </c>
      <c r="E7" s="79"/>
      <c r="F7" s="79">
        <v>282580</v>
      </c>
      <c r="G7" s="79"/>
      <c r="H7" s="79">
        <v>3986230</v>
      </c>
      <c r="I7" s="79"/>
      <c r="J7" s="79">
        <v>0</v>
      </c>
      <c r="K7" s="79"/>
      <c r="L7" s="79">
        <v>3986230</v>
      </c>
    </row>
    <row r="8" spans="1:12" ht="18.75" x14ac:dyDescent="0.45">
      <c r="A8" s="13" t="s">
        <v>143</v>
      </c>
      <c r="B8" s="79">
        <v>9721</v>
      </c>
      <c r="C8" s="79"/>
      <c r="D8" s="79">
        <v>0</v>
      </c>
      <c r="E8" s="79"/>
      <c r="F8" s="79">
        <v>9721</v>
      </c>
      <c r="G8" s="79"/>
      <c r="H8" s="79">
        <v>10887230</v>
      </c>
      <c r="I8" s="79"/>
      <c r="J8" s="79">
        <v>0</v>
      </c>
      <c r="K8" s="79"/>
      <c r="L8" s="79">
        <v>10887230</v>
      </c>
    </row>
    <row r="9" spans="1:12" ht="19.5" thickBot="1" x14ac:dyDescent="0.5">
      <c r="A9" s="13"/>
      <c r="B9" s="94">
        <f>SUM(B7:B8)</f>
        <v>292301</v>
      </c>
      <c r="C9" s="103"/>
      <c r="D9" s="94">
        <f>SUM(D7:D8)</f>
        <v>0</v>
      </c>
      <c r="E9" s="103"/>
      <c r="F9" s="94">
        <f>SUM(F7:F8)</f>
        <v>292301</v>
      </c>
      <c r="G9" s="103"/>
      <c r="H9" s="94">
        <f>SUM(H7:H8)</f>
        <v>14873460</v>
      </c>
      <c r="I9" s="103"/>
      <c r="J9" s="94">
        <f>SUM(J7:J8)</f>
        <v>0</v>
      </c>
      <c r="K9" s="103"/>
      <c r="L9" s="94">
        <f>SUM(L7:L8)</f>
        <v>14873460</v>
      </c>
    </row>
    <row r="10" spans="1:12" ht="18.75" thickTop="1" x14ac:dyDescent="0.45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</row>
  </sheetData>
  <mergeCells count="6">
    <mergeCell ref="A1:L1"/>
    <mergeCell ref="A2:L2"/>
    <mergeCell ref="A3:L3"/>
    <mergeCell ref="A4:L4"/>
    <mergeCell ref="B5:F5"/>
    <mergeCell ref="H5:L5"/>
  </mergeCells>
  <pageMargins left="0.7" right="0.7" top="0.75" bottom="0.75" header="0.3" footer="0.3"/>
  <pageSetup orientation="landscape" horizontalDpi="4294967295" verticalDpi="4294967295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00B0F0"/>
  </sheetPr>
  <dimension ref="A1:P46"/>
  <sheetViews>
    <sheetView rightToLeft="1" view="pageBreakPreview" zoomScaleNormal="100" zoomScaleSheetLayoutView="100" workbookViewId="0">
      <selection activeCell="H55" sqref="H55"/>
    </sheetView>
  </sheetViews>
  <sheetFormatPr defaultRowHeight="14.25" x14ac:dyDescent="0.2"/>
  <cols>
    <col min="1" max="1" width="31.125" bestFit="1" customWidth="1"/>
    <col min="2" max="2" width="12.875" bestFit="1" customWidth="1"/>
    <col min="3" max="3" width="0.875" customWidth="1"/>
    <col min="4" max="4" width="16.75" bestFit="1" customWidth="1"/>
    <col min="5" max="5" width="0.625" customWidth="1"/>
    <col min="6" max="6" width="17.625" bestFit="1" customWidth="1"/>
    <col min="7" max="7" width="0.875" customWidth="1"/>
    <col min="8" max="8" width="17.875" customWidth="1"/>
    <col min="9" max="9" width="0.625" customWidth="1"/>
    <col min="10" max="10" width="12.875" bestFit="1" customWidth="1"/>
    <col min="11" max="11" width="0.375" customWidth="1"/>
    <col min="12" max="12" width="18.25" bestFit="1" customWidth="1"/>
    <col min="13" max="13" width="0.375" customWidth="1"/>
    <col min="14" max="14" width="19.25" bestFit="1" customWidth="1"/>
    <col min="15" max="15" width="0.625" customWidth="1"/>
    <col min="16" max="16" width="18" customWidth="1"/>
  </cols>
  <sheetData>
    <row r="1" spans="1:16" ht="21" x14ac:dyDescent="0.55000000000000004">
      <c r="A1" s="121" t="str">
        <f>مقدمه!U4</f>
        <v>صندوق سرمایه گذاری بازده سهام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</row>
    <row r="2" spans="1:16" ht="21" x14ac:dyDescent="0.55000000000000004">
      <c r="A2" s="121" t="s">
        <v>84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</row>
    <row r="3" spans="1:16" ht="21" x14ac:dyDescent="0.55000000000000004">
      <c r="A3" s="121" t="str">
        <f>مقدمه!U7</f>
        <v>برای ماه منتهی به 1404/12/29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</row>
    <row r="4" spans="1:16" ht="25.5" x14ac:dyDescent="0.2">
      <c r="A4" s="122" t="s">
        <v>76</v>
      </c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  <c r="M4" s="122"/>
      <c r="N4" s="122"/>
      <c r="O4" s="122"/>
      <c r="P4" s="122"/>
    </row>
    <row r="5" spans="1:16" ht="16.5" customHeight="1" thickBot="1" x14ac:dyDescent="0.6">
      <c r="A5" s="54"/>
      <c r="B5" s="147" t="str">
        <f>مقدمه!T11</f>
        <v>از 1404/11/30 تا  1404/12/29</v>
      </c>
      <c r="C5" s="147"/>
      <c r="D5" s="147"/>
      <c r="E5" s="147"/>
      <c r="F5" s="147"/>
      <c r="G5" s="147"/>
      <c r="H5" s="147"/>
      <c r="I5" s="54"/>
      <c r="J5" s="147" t="str">
        <f>مقدمه!V11</f>
        <v>از ابتدای سال مالی تا 1404/12/29</v>
      </c>
      <c r="K5" s="147"/>
      <c r="L5" s="147"/>
      <c r="M5" s="147"/>
      <c r="N5" s="147"/>
      <c r="O5" s="147"/>
      <c r="P5" s="147"/>
    </row>
    <row r="6" spans="1:16" ht="20.25" thickBot="1" x14ac:dyDescent="0.6">
      <c r="A6" s="55" t="s">
        <v>56</v>
      </c>
      <c r="B6" s="56" t="s">
        <v>5</v>
      </c>
      <c r="C6" s="55"/>
      <c r="D6" s="57" t="s">
        <v>71</v>
      </c>
      <c r="E6" s="55"/>
      <c r="F6" s="56" t="s">
        <v>68</v>
      </c>
      <c r="G6" s="55"/>
      <c r="H6" s="58" t="s">
        <v>72</v>
      </c>
      <c r="I6" s="54"/>
      <c r="J6" s="56" t="s">
        <v>5</v>
      </c>
      <c r="K6" s="55"/>
      <c r="L6" s="57" t="s">
        <v>30</v>
      </c>
      <c r="M6" s="55"/>
      <c r="N6" s="56" t="s">
        <v>68</v>
      </c>
      <c r="O6" s="55"/>
      <c r="P6" s="58" t="s">
        <v>72</v>
      </c>
    </row>
    <row r="7" spans="1:16" ht="18.75" x14ac:dyDescent="0.45">
      <c r="A7" s="13" t="s">
        <v>165</v>
      </c>
      <c r="B7" s="79">
        <v>41188</v>
      </c>
      <c r="C7" s="79"/>
      <c r="D7" s="79">
        <v>438530991</v>
      </c>
      <c r="E7" s="79"/>
      <c r="F7" s="79">
        <v>-404609205</v>
      </c>
      <c r="G7" s="79"/>
      <c r="H7" s="79">
        <v>33921786</v>
      </c>
      <c r="I7" s="79"/>
      <c r="J7" s="79">
        <v>41188</v>
      </c>
      <c r="K7" s="79"/>
      <c r="L7" s="79">
        <v>438530991</v>
      </c>
      <c r="M7" s="79"/>
      <c r="N7" s="79">
        <v>-404609205</v>
      </c>
      <c r="O7" s="79"/>
      <c r="P7" s="79">
        <v>33921786</v>
      </c>
    </row>
    <row r="8" spans="1:16" ht="18.75" x14ac:dyDescent="0.45">
      <c r="A8" s="13" t="s">
        <v>176</v>
      </c>
      <c r="B8" s="79">
        <v>0</v>
      </c>
      <c r="C8" s="79"/>
      <c r="D8" s="79">
        <v>0</v>
      </c>
      <c r="E8" s="79"/>
      <c r="F8" s="79">
        <v>0</v>
      </c>
      <c r="G8" s="79"/>
      <c r="H8" s="79">
        <v>0</v>
      </c>
      <c r="I8" s="79"/>
      <c r="J8" s="79">
        <v>837501</v>
      </c>
      <c r="K8" s="79"/>
      <c r="L8" s="79">
        <v>4213093827</v>
      </c>
      <c r="M8" s="79"/>
      <c r="N8" s="79">
        <v>-3577187395</v>
      </c>
      <c r="O8" s="79"/>
      <c r="P8" s="79">
        <v>635906432</v>
      </c>
    </row>
    <row r="9" spans="1:16" ht="18.75" x14ac:dyDescent="0.45">
      <c r="A9" s="13" t="s">
        <v>167</v>
      </c>
      <c r="B9" s="79">
        <v>1100000</v>
      </c>
      <c r="C9" s="79"/>
      <c r="D9" s="79">
        <v>12028587302</v>
      </c>
      <c r="E9" s="79"/>
      <c r="F9" s="79">
        <v>-17171338017</v>
      </c>
      <c r="G9" s="79"/>
      <c r="H9" s="79">
        <v>-5142750715</v>
      </c>
      <c r="I9" s="79"/>
      <c r="J9" s="79">
        <v>2129509</v>
      </c>
      <c r="K9" s="79"/>
      <c r="L9" s="79">
        <v>26282001347</v>
      </c>
      <c r="M9" s="79"/>
      <c r="N9" s="79">
        <v>-33242289864</v>
      </c>
      <c r="O9" s="79"/>
      <c r="P9" s="79">
        <v>-6960288517</v>
      </c>
    </row>
    <row r="10" spans="1:16" ht="18.75" x14ac:dyDescent="0.45">
      <c r="A10" s="13" t="s">
        <v>149</v>
      </c>
      <c r="B10" s="79">
        <v>0</v>
      </c>
      <c r="C10" s="79"/>
      <c r="D10" s="79">
        <v>0</v>
      </c>
      <c r="E10" s="79"/>
      <c r="F10" s="79">
        <v>0</v>
      </c>
      <c r="G10" s="79"/>
      <c r="H10" s="79">
        <v>0</v>
      </c>
      <c r="I10" s="79"/>
      <c r="J10" s="79">
        <v>5000000</v>
      </c>
      <c r="K10" s="79"/>
      <c r="L10" s="79">
        <v>41129591677</v>
      </c>
      <c r="M10" s="79"/>
      <c r="N10" s="79">
        <v>-41560422628</v>
      </c>
      <c r="O10" s="79"/>
      <c r="P10" s="79">
        <v>-430830951</v>
      </c>
    </row>
    <row r="11" spans="1:16" ht="18.75" x14ac:dyDescent="0.45">
      <c r="A11" s="13" t="s">
        <v>169</v>
      </c>
      <c r="B11" s="79">
        <v>0</v>
      </c>
      <c r="C11" s="79"/>
      <c r="D11" s="79">
        <v>0</v>
      </c>
      <c r="E11" s="79"/>
      <c r="F11" s="79">
        <v>0</v>
      </c>
      <c r="G11" s="79"/>
      <c r="H11" s="79">
        <v>0</v>
      </c>
      <c r="I11" s="79"/>
      <c r="J11" s="79">
        <v>257500</v>
      </c>
      <c r="K11" s="79"/>
      <c r="L11" s="79">
        <v>4806134213</v>
      </c>
      <c r="M11" s="79"/>
      <c r="N11" s="79">
        <v>-5176622978</v>
      </c>
      <c r="O11" s="79"/>
      <c r="P11" s="79">
        <v>-370488765</v>
      </c>
    </row>
    <row r="12" spans="1:16" ht="18.75" x14ac:dyDescent="0.45">
      <c r="A12" s="13" t="s">
        <v>173</v>
      </c>
      <c r="B12" s="79">
        <v>0</v>
      </c>
      <c r="C12" s="79"/>
      <c r="D12" s="79">
        <v>0</v>
      </c>
      <c r="E12" s="79"/>
      <c r="F12" s="79">
        <v>0</v>
      </c>
      <c r="G12" s="79"/>
      <c r="H12" s="79">
        <v>0</v>
      </c>
      <c r="I12" s="79"/>
      <c r="J12" s="79">
        <v>3769340</v>
      </c>
      <c r="K12" s="79"/>
      <c r="L12" s="79">
        <v>17799626170</v>
      </c>
      <c r="M12" s="79"/>
      <c r="N12" s="79">
        <v>-18952641816</v>
      </c>
      <c r="O12" s="79"/>
      <c r="P12" s="79">
        <v>-1153015646</v>
      </c>
    </row>
    <row r="13" spans="1:16" ht="18.75" x14ac:dyDescent="0.45">
      <c r="A13" s="13" t="s">
        <v>158</v>
      </c>
      <c r="B13" s="79">
        <v>400000</v>
      </c>
      <c r="C13" s="79"/>
      <c r="D13" s="79">
        <v>2202839414</v>
      </c>
      <c r="E13" s="79"/>
      <c r="F13" s="79">
        <v>-2326180467</v>
      </c>
      <c r="G13" s="79"/>
      <c r="H13" s="79">
        <v>-123341053</v>
      </c>
      <c r="I13" s="79"/>
      <c r="J13" s="79">
        <v>8580720</v>
      </c>
      <c r="K13" s="79"/>
      <c r="L13" s="79">
        <v>49230763910</v>
      </c>
      <c r="M13" s="79"/>
      <c r="N13" s="79">
        <v>-50109435587</v>
      </c>
      <c r="O13" s="79"/>
      <c r="P13" s="79">
        <v>-878671677</v>
      </c>
    </row>
    <row r="14" spans="1:16" ht="18.75" x14ac:dyDescent="0.45">
      <c r="A14" s="13" t="s">
        <v>172</v>
      </c>
      <c r="B14" s="79">
        <v>0</v>
      </c>
      <c r="C14" s="79"/>
      <c r="D14" s="79">
        <v>0</v>
      </c>
      <c r="E14" s="79"/>
      <c r="F14" s="79">
        <v>0</v>
      </c>
      <c r="G14" s="79"/>
      <c r="H14" s="79">
        <v>0</v>
      </c>
      <c r="I14" s="79"/>
      <c r="J14" s="79">
        <v>63481245</v>
      </c>
      <c r="K14" s="79"/>
      <c r="L14" s="79">
        <v>73366804301</v>
      </c>
      <c r="M14" s="79"/>
      <c r="N14" s="79">
        <v>-74955974512</v>
      </c>
      <c r="O14" s="79"/>
      <c r="P14" s="79">
        <v>-1589170211</v>
      </c>
    </row>
    <row r="15" spans="1:16" ht="18.75" x14ac:dyDescent="0.45">
      <c r="A15" s="13" t="s">
        <v>171</v>
      </c>
      <c r="B15" s="79">
        <v>0</v>
      </c>
      <c r="C15" s="79"/>
      <c r="D15" s="79">
        <v>0</v>
      </c>
      <c r="E15" s="79"/>
      <c r="F15" s="79">
        <v>0</v>
      </c>
      <c r="G15" s="79"/>
      <c r="H15" s="79">
        <v>0</v>
      </c>
      <c r="I15" s="79"/>
      <c r="J15" s="79">
        <v>2594900</v>
      </c>
      <c r="K15" s="79"/>
      <c r="L15" s="79">
        <v>22670254380</v>
      </c>
      <c r="M15" s="79"/>
      <c r="N15" s="79">
        <v>-23268167300</v>
      </c>
      <c r="O15" s="79"/>
      <c r="P15" s="79">
        <v>-597912920</v>
      </c>
    </row>
    <row r="16" spans="1:16" ht="18.75" x14ac:dyDescent="0.45">
      <c r="A16" s="13" t="s">
        <v>153</v>
      </c>
      <c r="B16" s="79">
        <v>0</v>
      </c>
      <c r="C16" s="79"/>
      <c r="D16" s="79">
        <v>0</v>
      </c>
      <c r="E16" s="79"/>
      <c r="F16" s="79">
        <v>0</v>
      </c>
      <c r="G16" s="79"/>
      <c r="H16" s="79">
        <v>0</v>
      </c>
      <c r="I16" s="79"/>
      <c r="J16" s="79">
        <v>13800000</v>
      </c>
      <c r="K16" s="79"/>
      <c r="L16" s="79">
        <v>30617415147</v>
      </c>
      <c r="M16" s="79"/>
      <c r="N16" s="79">
        <v>-32535342577</v>
      </c>
      <c r="O16" s="79"/>
      <c r="P16" s="79">
        <v>-1917927430</v>
      </c>
    </row>
    <row r="17" spans="1:16" ht="18.75" x14ac:dyDescent="0.45">
      <c r="A17" s="13" t="s">
        <v>161</v>
      </c>
      <c r="B17" s="79">
        <v>232286</v>
      </c>
      <c r="C17" s="79"/>
      <c r="D17" s="79">
        <v>704751220</v>
      </c>
      <c r="E17" s="79"/>
      <c r="F17" s="79">
        <v>-549489184</v>
      </c>
      <c r="G17" s="79"/>
      <c r="H17" s="79">
        <v>155262036</v>
      </c>
      <c r="I17" s="79"/>
      <c r="J17" s="79">
        <v>1900939</v>
      </c>
      <c r="K17" s="79"/>
      <c r="L17" s="79">
        <v>5612416961</v>
      </c>
      <c r="M17" s="79"/>
      <c r="N17" s="79">
        <v>-4496807465</v>
      </c>
      <c r="O17" s="79"/>
      <c r="P17" s="79">
        <v>1115609496</v>
      </c>
    </row>
    <row r="18" spans="1:16" ht="18.75" x14ac:dyDescent="0.45">
      <c r="A18" s="13" t="s">
        <v>170</v>
      </c>
      <c r="B18" s="79">
        <v>0</v>
      </c>
      <c r="C18" s="79"/>
      <c r="D18" s="79">
        <v>0</v>
      </c>
      <c r="E18" s="79"/>
      <c r="F18" s="79">
        <v>0</v>
      </c>
      <c r="G18" s="79"/>
      <c r="H18" s="79">
        <v>0</v>
      </c>
      <c r="I18" s="79"/>
      <c r="J18" s="79">
        <v>800000</v>
      </c>
      <c r="K18" s="79"/>
      <c r="L18" s="79">
        <v>1963106974</v>
      </c>
      <c r="M18" s="79"/>
      <c r="N18" s="79">
        <v>-1925114854</v>
      </c>
      <c r="O18" s="79"/>
      <c r="P18" s="79">
        <v>37992120</v>
      </c>
    </row>
    <row r="19" spans="1:16" ht="18.75" x14ac:dyDescent="0.45">
      <c r="A19" s="13" t="s">
        <v>157</v>
      </c>
      <c r="B19" s="79">
        <v>0</v>
      </c>
      <c r="C19" s="79"/>
      <c r="D19" s="79">
        <v>0</v>
      </c>
      <c r="E19" s="79"/>
      <c r="F19" s="79">
        <v>0</v>
      </c>
      <c r="G19" s="79"/>
      <c r="H19" s="79">
        <v>0</v>
      </c>
      <c r="I19" s="79"/>
      <c r="J19" s="79">
        <v>50000000</v>
      </c>
      <c r="K19" s="79"/>
      <c r="L19" s="79">
        <v>74216925743</v>
      </c>
      <c r="M19" s="79"/>
      <c r="N19" s="79">
        <v>-73130299000</v>
      </c>
      <c r="O19" s="79"/>
      <c r="P19" s="79">
        <v>1086626743</v>
      </c>
    </row>
    <row r="20" spans="1:16" ht="18.75" x14ac:dyDescent="0.45">
      <c r="A20" s="13" t="s">
        <v>180</v>
      </c>
      <c r="B20" s="79">
        <v>0</v>
      </c>
      <c r="C20" s="79"/>
      <c r="D20" s="79">
        <v>0</v>
      </c>
      <c r="E20" s="79"/>
      <c r="F20" s="79">
        <v>0</v>
      </c>
      <c r="G20" s="79"/>
      <c r="H20" s="79">
        <v>0</v>
      </c>
      <c r="I20" s="79"/>
      <c r="J20" s="79">
        <v>4278858</v>
      </c>
      <c r="K20" s="79"/>
      <c r="L20" s="79">
        <v>16210282922</v>
      </c>
      <c r="M20" s="79"/>
      <c r="N20" s="79">
        <v>-16427341372</v>
      </c>
      <c r="O20" s="79"/>
      <c r="P20" s="79">
        <v>-217058450</v>
      </c>
    </row>
    <row r="21" spans="1:16" ht="18.75" x14ac:dyDescent="0.45">
      <c r="A21" s="13" t="s">
        <v>156</v>
      </c>
      <c r="B21" s="79">
        <v>0</v>
      </c>
      <c r="C21" s="79"/>
      <c r="D21" s="79">
        <v>0</v>
      </c>
      <c r="E21" s="79"/>
      <c r="F21" s="79">
        <v>0</v>
      </c>
      <c r="G21" s="79"/>
      <c r="H21" s="79">
        <v>0</v>
      </c>
      <c r="I21" s="79"/>
      <c r="J21" s="79">
        <v>138400000</v>
      </c>
      <c r="K21" s="79"/>
      <c r="L21" s="79">
        <v>79303999509</v>
      </c>
      <c r="M21" s="79"/>
      <c r="N21" s="79">
        <v>-81024799120</v>
      </c>
      <c r="O21" s="79"/>
      <c r="P21" s="79">
        <v>-1720799611</v>
      </c>
    </row>
    <row r="22" spans="1:16" ht="18.75" x14ac:dyDescent="0.45">
      <c r="A22" s="13" t="s">
        <v>181</v>
      </c>
      <c r="B22" s="79">
        <v>1526340</v>
      </c>
      <c r="C22" s="79"/>
      <c r="D22" s="79">
        <v>9929861619</v>
      </c>
      <c r="E22" s="79"/>
      <c r="F22" s="79">
        <v>-11707940617</v>
      </c>
      <c r="G22" s="79"/>
      <c r="H22" s="79">
        <v>-1778078998</v>
      </c>
      <c r="I22" s="79"/>
      <c r="J22" s="79">
        <v>1526340</v>
      </c>
      <c r="K22" s="79"/>
      <c r="L22" s="79">
        <v>9929861619</v>
      </c>
      <c r="M22" s="79"/>
      <c r="N22" s="79">
        <v>-11707940617</v>
      </c>
      <c r="O22" s="79"/>
      <c r="P22" s="79">
        <v>-1778078998</v>
      </c>
    </row>
    <row r="23" spans="1:16" ht="18.75" x14ac:dyDescent="0.45">
      <c r="A23" s="13" t="s">
        <v>178</v>
      </c>
      <c r="B23" s="79">
        <v>0</v>
      </c>
      <c r="C23" s="79"/>
      <c r="D23" s="79">
        <v>0</v>
      </c>
      <c r="E23" s="79"/>
      <c r="F23" s="79">
        <v>0</v>
      </c>
      <c r="G23" s="79"/>
      <c r="H23" s="79">
        <v>0</v>
      </c>
      <c r="I23" s="79"/>
      <c r="J23" s="79">
        <v>3000000</v>
      </c>
      <c r="K23" s="79"/>
      <c r="L23" s="79">
        <v>25734820323</v>
      </c>
      <c r="M23" s="79"/>
      <c r="N23" s="79">
        <v>-30506477501</v>
      </c>
      <c r="O23" s="79"/>
      <c r="P23" s="79">
        <v>-4771657178</v>
      </c>
    </row>
    <row r="24" spans="1:16" ht="18.75" x14ac:dyDescent="0.45">
      <c r="A24" s="13" t="s">
        <v>168</v>
      </c>
      <c r="B24" s="79">
        <v>0</v>
      </c>
      <c r="C24" s="79"/>
      <c r="D24" s="79">
        <v>0</v>
      </c>
      <c r="E24" s="79"/>
      <c r="F24" s="79">
        <v>0</v>
      </c>
      <c r="G24" s="79"/>
      <c r="H24" s="79">
        <v>0</v>
      </c>
      <c r="I24" s="79"/>
      <c r="J24" s="79">
        <v>375000</v>
      </c>
      <c r="K24" s="79"/>
      <c r="L24" s="79">
        <v>10308238243</v>
      </c>
      <c r="M24" s="79"/>
      <c r="N24" s="79">
        <v>-10083943875</v>
      </c>
      <c r="O24" s="79"/>
      <c r="P24" s="79">
        <v>224294368</v>
      </c>
    </row>
    <row r="25" spans="1:16" ht="18.75" x14ac:dyDescent="0.45">
      <c r="A25" s="13" t="s">
        <v>150</v>
      </c>
      <c r="B25" s="79">
        <v>0</v>
      </c>
      <c r="C25" s="79"/>
      <c r="D25" s="79">
        <v>0</v>
      </c>
      <c r="E25" s="79"/>
      <c r="F25" s="79">
        <v>0</v>
      </c>
      <c r="G25" s="79"/>
      <c r="H25" s="79">
        <v>0</v>
      </c>
      <c r="I25" s="79"/>
      <c r="J25" s="79">
        <v>1234654</v>
      </c>
      <c r="K25" s="79"/>
      <c r="L25" s="79">
        <v>19319986881</v>
      </c>
      <c r="M25" s="79"/>
      <c r="N25" s="79">
        <v>-18297425453</v>
      </c>
      <c r="O25" s="79"/>
      <c r="P25" s="79">
        <v>1022561428</v>
      </c>
    </row>
    <row r="26" spans="1:16" ht="18.75" x14ac:dyDescent="0.45">
      <c r="A26" s="13" t="s">
        <v>174</v>
      </c>
      <c r="B26" s="79">
        <v>0</v>
      </c>
      <c r="C26" s="79"/>
      <c r="D26" s="79">
        <v>0</v>
      </c>
      <c r="E26" s="79"/>
      <c r="F26" s="79">
        <v>0</v>
      </c>
      <c r="G26" s="79"/>
      <c r="H26" s="79">
        <v>0</v>
      </c>
      <c r="I26" s="79"/>
      <c r="J26" s="79">
        <v>3000000</v>
      </c>
      <c r="K26" s="79"/>
      <c r="L26" s="79">
        <v>51206156665</v>
      </c>
      <c r="M26" s="79"/>
      <c r="N26" s="79">
        <v>-49934310600</v>
      </c>
      <c r="O26" s="79"/>
      <c r="P26" s="79">
        <v>1271846065</v>
      </c>
    </row>
    <row r="27" spans="1:16" ht="18.75" x14ac:dyDescent="0.45">
      <c r="A27" s="13" t="s">
        <v>160</v>
      </c>
      <c r="B27" s="79">
        <v>0</v>
      </c>
      <c r="C27" s="79"/>
      <c r="D27" s="79">
        <v>0</v>
      </c>
      <c r="E27" s="79"/>
      <c r="F27" s="79">
        <v>0</v>
      </c>
      <c r="G27" s="79"/>
      <c r="H27" s="79">
        <v>0</v>
      </c>
      <c r="I27" s="79"/>
      <c r="J27" s="79">
        <v>16707685</v>
      </c>
      <c r="K27" s="79"/>
      <c r="L27" s="79">
        <v>184835798029</v>
      </c>
      <c r="M27" s="79"/>
      <c r="N27" s="79">
        <v>-177530676694</v>
      </c>
      <c r="O27" s="79"/>
      <c r="P27" s="79">
        <v>7305121335</v>
      </c>
    </row>
    <row r="28" spans="1:16" ht="18.75" x14ac:dyDescent="0.45">
      <c r="A28" s="13" t="s">
        <v>154</v>
      </c>
      <c r="B28" s="79">
        <v>0</v>
      </c>
      <c r="C28" s="79"/>
      <c r="D28" s="79">
        <v>0</v>
      </c>
      <c r="E28" s="79"/>
      <c r="F28" s="79">
        <v>0</v>
      </c>
      <c r="G28" s="79"/>
      <c r="H28" s="79">
        <v>0</v>
      </c>
      <c r="I28" s="79"/>
      <c r="J28" s="79">
        <v>80000000</v>
      </c>
      <c r="K28" s="79"/>
      <c r="L28" s="79">
        <v>141769580226</v>
      </c>
      <c r="M28" s="79"/>
      <c r="N28" s="79">
        <v>-144891029422</v>
      </c>
      <c r="O28" s="79"/>
      <c r="P28" s="79">
        <v>-3121449196</v>
      </c>
    </row>
    <row r="29" spans="1:16" ht="18.75" x14ac:dyDescent="0.45">
      <c r="A29" s="13" t="s">
        <v>147</v>
      </c>
      <c r="B29" s="79">
        <v>0</v>
      </c>
      <c r="C29" s="79"/>
      <c r="D29" s="79">
        <v>0</v>
      </c>
      <c r="E29" s="79"/>
      <c r="F29" s="79">
        <v>0</v>
      </c>
      <c r="G29" s="79"/>
      <c r="H29" s="79">
        <v>0</v>
      </c>
      <c r="I29" s="79"/>
      <c r="J29" s="79">
        <v>4200000</v>
      </c>
      <c r="K29" s="79"/>
      <c r="L29" s="79">
        <v>48870612831</v>
      </c>
      <c r="M29" s="79"/>
      <c r="N29" s="79">
        <v>-46217952060</v>
      </c>
      <c r="O29" s="79"/>
      <c r="P29" s="79">
        <v>2652660771</v>
      </c>
    </row>
    <row r="30" spans="1:16" ht="18.75" x14ac:dyDescent="0.45">
      <c r="A30" s="13" t="s">
        <v>148</v>
      </c>
      <c r="B30" s="79">
        <v>2766021</v>
      </c>
      <c r="C30" s="79"/>
      <c r="D30" s="79">
        <v>13432266546</v>
      </c>
      <c r="E30" s="79"/>
      <c r="F30" s="79">
        <v>-15095518118</v>
      </c>
      <c r="G30" s="79"/>
      <c r="H30" s="79">
        <v>-1663251572</v>
      </c>
      <c r="I30" s="79"/>
      <c r="J30" s="79">
        <v>6162569</v>
      </c>
      <c r="K30" s="79"/>
      <c r="L30" s="79">
        <v>29322674207</v>
      </c>
      <c r="M30" s="79"/>
      <c r="N30" s="79">
        <v>-33632127881</v>
      </c>
      <c r="O30" s="79"/>
      <c r="P30" s="79">
        <v>-4309453674</v>
      </c>
    </row>
    <row r="31" spans="1:16" ht="18.75" x14ac:dyDescent="0.45">
      <c r="A31" s="13" t="s">
        <v>166</v>
      </c>
      <c r="B31" s="79">
        <v>0</v>
      </c>
      <c r="C31" s="79"/>
      <c r="D31" s="79">
        <v>0</v>
      </c>
      <c r="E31" s="79"/>
      <c r="F31" s="79">
        <v>0</v>
      </c>
      <c r="G31" s="79"/>
      <c r="H31" s="79">
        <v>0</v>
      </c>
      <c r="I31" s="79"/>
      <c r="J31" s="79">
        <v>1000000</v>
      </c>
      <c r="K31" s="79"/>
      <c r="L31" s="79">
        <v>14288688153</v>
      </c>
      <c r="M31" s="79"/>
      <c r="N31" s="79">
        <v>-15463905476</v>
      </c>
      <c r="O31" s="79"/>
      <c r="P31" s="79">
        <v>-1175217323</v>
      </c>
    </row>
    <row r="32" spans="1:16" ht="18.75" x14ac:dyDescent="0.45">
      <c r="A32" s="13" t="s">
        <v>175</v>
      </c>
      <c r="B32" s="79">
        <v>0</v>
      </c>
      <c r="C32" s="79"/>
      <c r="D32" s="79">
        <v>0</v>
      </c>
      <c r="E32" s="79"/>
      <c r="F32" s="79">
        <v>0</v>
      </c>
      <c r="G32" s="79"/>
      <c r="H32" s="79">
        <v>0</v>
      </c>
      <c r="I32" s="79"/>
      <c r="J32" s="79">
        <v>421909</v>
      </c>
      <c r="K32" s="79"/>
      <c r="L32" s="79">
        <v>14670301251</v>
      </c>
      <c r="M32" s="79"/>
      <c r="N32" s="79">
        <v>-15555293830</v>
      </c>
      <c r="O32" s="79"/>
      <c r="P32" s="79">
        <v>-884992579</v>
      </c>
    </row>
    <row r="33" spans="1:16" ht="18.75" x14ac:dyDescent="0.45">
      <c r="A33" s="13" t="s">
        <v>151</v>
      </c>
      <c r="B33" s="79">
        <v>0</v>
      </c>
      <c r="C33" s="79"/>
      <c r="D33" s="79">
        <v>0</v>
      </c>
      <c r="E33" s="79"/>
      <c r="F33" s="79">
        <v>0</v>
      </c>
      <c r="G33" s="79"/>
      <c r="H33" s="79">
        <v>0</v>
      </c>
      <c r="I33" s="79"/>
      <c r="J33" s="79">
        <v>13356925</v>
      </c>
      <c r="K33" s="79"/>
      <c r="L33" s="79">
        <v>43273252354</v>
      </c>
      <c r="M33" s="79"/>
      <c r="N33" s="79">
        <v>-47620457765</v>
      </c>
      <c r="O33" s="79"/>
      <c r="P33" s="79">
        <v>-4347205411</v>
      </c>
    </row>
    <row r="34" spans="1:16" ht="18.75" x14ac:dyDescent="0.45">
      <c r="A34" s="13" t="s">
        <v>164</v>
      </c>
      <c r="B34" s="79">
        <v>0</v>
      </c>
      <c r="C34" s="79"/>
      <c r="D34" s="79">
        <v>0</v>
      </c>
      <c r="E34" s="79"/>
      <c r="F34" s="79">
        <v>0</v>
      </c>
      <c r="G34" s="79"/>
      <c r="H34" s="79">
        <v>0</v>
      </c>
      <c r="I34" s="79"/>
      <c r="J34" s="79">
        <v>2950000</v>
      </c>
      <c r="K34" s="79"/>
      <c r="L34" s="79">
        <v>47827910378</v>
      </c>
      <c r="M34" s="79"/>
      <c r="N34" s="79">
        <v>-47477243188</v>
      </c>
      <c r="O34" s="79"/>
      <c r="P34" s="79">
        <v>350667190</v>
      </c>
    </row>
    <row r="35" spans="1:16" ht="18.75" x14ac:dyDescent="0.45">
      <c r="A35" s="13" t="s">
        <v>188</v>
      </c>
      <c r="B35" s="79">
        <v>750000</v>
      </c>
      <c r="C35" s="79"/>
      <c r="D35" s="79">
        <v>7255974478</v>
      </c>
      <c r="E35" s="79"/>
      <c r="F35" s="79">
        <v>-6173780430</v>
      </c>
      <c r="G35" s="79"/>
      <c r="H35" s="79">
        <v>1082194048</v>
      </c>
      <c r="I35" s="79"/>
      <c r="J35" s="79">
        <v>750000</v>
      </c>
      <c r="K35" s="79"/>
      <c r="L35" s="79">
        <v>7255974478</v>
      </c>
      <c r="M35" s="79"/>
      <c r="N35" s="79">
        <v>-6173780430</v>
      </c>
      <c r="O35" s="79"/>
      <c r="P35" s="79">
        <v>1082194048</v>
      </c>
    </row>
    <row r="36" spans="1:16" ht="18.75" x14ac:dyDescent="0.45">
      <c r="A36" s="13" t="s">
        <v>162</v>
      </c>
      <c r="B36" s="79">
        <v>0</v>
      </c>
      <c r="C36" s="79"/>
      <c r="D36" s="79">
        <v>0</v>
      </c>
      <c r="E36" s="79"/>
      <c r="F36" s="79">
        <v>0</v>
      </c>
      <c r="G36" s="79"/>
      <c r="H36" s="79">
        <v>0</v>
      </c>
      <c r="I36" s="79"/>
      <c r="J36" s="79">
        <v>325000</v>
      </c>
      <c r="K36" s="79"/>
      <c r="L36" s="79">
        <v>47617797206</v>
      </c>
      <c r="M36" s="79"/>
      <c r="N36" s="79">
        <v>-46841345692</v>
      </c>
      <c r="O36" s="79"/>
      <c r="P36" s="79">
        <v>776451514</v>
      </c>
    </row>
    <row r="37" spans="1:16" ht="18.75" x14ac:dyDescent="0.45">
      <c r="A37" s="13" t="s">
        <v>155</v>
      </c>
      <c r="B37" s="79">
        <v>0</v>
      </c>
      <c r="C37" s="79"/>
      <c r="D37" s="79">
        <v>0</v>
      </c>
      <c r="E37" s="79"/>
      <c r="F37" s="79">
        <v>0</v>
      </c>
      <c r="G37" s="79"/>
      <c r="H37" s="79">
        <v>0</v>
      </c>
      <c r="I37" s="79"/>
      <c r="J37" s="79">
        <v>3177843</v>
      </c>
      <c r="K37" s="79"/>
      <c r="L37" s="79">
        <v>83489881809</v>
      </c>
      <c r="M37" s="79"/>
      <c r="N37" s="79">
        <v>-82118300920</v>
      </c>
      <c r="O37" s="79"/>
      <c r="P37" s="79">
        <v>1371580889</v>
      </c>
    </row>
    <row r="38" spans="1:16" ht="20.25" thickBot="1" x14ac:dyDescent="0.6">
      <c r="A38" s="54"/>
      <c r="B38" s="104"/>
      <c r="C38" s="54"/>
      <c r="D38" s="85">
        <f>SUM(D7:D37)</f>
        <v>45992811570</v>
      </c>
      <c r="E38" s="79"/>
      <c r="F38" s="85">
        <f>SUM(F7:F37)</f>
        <v>-53428856038</v>
      </c>
      <c r="G38" s="79"/>
      <c r="H38" s="85">
        <f>SUM(H7:H37)</f>
        <v>-7436044468</v>
      </c>
      <c r="I38" s="79"/>
      <c r="J38" s="79"/>
      <c r="K38" s="79"/>
      <c r="L38" s="85">
        <f>SUM(L7:L37)</f>
        <v>1227582482725</v>
      </c>
      <c r="M38" s="79"/>
      <c r="N38" s="85">
        <f>SUM(N7:N37)</f>
        <v>-1244839267077</v>
      </c>
      <c r="O38" s="79"/>
      <c r="P38" s="85">
        <f>SUM(P7:P37)</f>
        <v>-17256784352</v>
      </c>
    </row>
    <row r="39" spans="1:16" ht="15" thickTop="1" x14ac:dyDescent="0.2"/>
    <row r="46" spans="1:16" ht="19.5" x14ac:dyDescent="0.55000000000000004">
      <c r="A46" s="162" t="s">
        <v>70</v>
      </c>
      <c r="B46" s="163"/>
      <c r="C46" s="163"/>
      <c r="D46" s="163"/>
      <c r="E46" s="163"/>
      <c r="F46" s="163"/>
      <c r="G46" s="163"/>
      <c r="H46" s="163"/>
      <c r="I46" s="163"/>
      <c r="J46" s="163"/>
      <c r="K46" s="163"/>
      <c r="L46" s="163"/>
      <c r="M46" s="163"/>
      <c r="N46" s="163"/>
      <c r="O46" s="163"/>
      <c r="P46" s="164"/>
    </row>
  </sheetData>
  <mergeCells count="8">
    <mergeCell ref="A1:P1"/>
    <mergeCell ref="A2:P2"/>
    <mergeCell ref="A3:P3"/>
    <mergeCell ref="A46:P46"/>
    <mergeCell ref="B5:H5"/>
    <mergeCell ref="J5:P5"/>
    <mergeCell ref="A4:H4"/>
    <mergeCell ref="I4:P4"/>
  </mergeCells>
  <pageMargins left="0.7" right="0.7" top="0.75" bottom="0.75" header="0.3" footer="0.3"/>
  <pageSetup scale="2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W35"/>
  <sheetViews>
    <sheetView rightToLeft="1" view="pageBreakPreview" zoomScale="110" zoomScaleNormal="100" zoomScaleSheetLayoutView="110" workbookViewId="0">
      <selection activeCell="U38" sqref="U38"/>
    </sheetView>
  </sheetViews>
  <sheetFormatPr defaultColWidth="9.125" defaultRowHeight="15.75" x14ac:dyDescent="0.4"/>
  <cols>
    <col min="1" max="1" width="18.375" style="6" customWidth="1"/>
    <col min="2" max="2" width="1.125" style="6" customWidth="1"/>
    <col min="3" max="3" width="12" style="6" bestFit="1" customWidth="1"/>
    <col min="4" max="4" width="0.875" style="6" customWidth="1"/>
    <col min="5" max="5" width="14.75" style="6" bestFit="1" customWidth="1"/>
    <col min="6" max="6" width="1.25" style="6" customWidth="1"/>
    <col min="7" max="7" width="14.75" style="6" bestFit="1" customWidth="1"/>
    <col min="8" max="8" width="0.625" style="6" customWidth="1"/>
    <col min="9" max="9" width="11.875" style="6" bestFit="1" customWidth="1"/>
    <col min="10" max="10" width="13.875" style="6" bestFit="1" customWidth="1"/>
    <col min="11" max="11" width="0.625" style="6" customWidth="1"/>
    <col min="12" max="12" width="11.875" style="6" bestFit="1" customWidth="1"/>
    <col min="13" max="13" width="13.875" style="6" bestFit="1" customWidth="1"/>
    <col min="14" max="14" width="0.625" style="6" customWidth="1"/>
    <col min="15" max="15" width="11.125" style="6" bestFit="1" customWidth="1"/>
    <col min="16" max="16" width="0.75" style="6" customWidth="1"/>
    <col min="17" max="17" width="8.875" style="6" customWidth="1"/>
    <col min="18" max="18" width="0.625" style="6" customWidth="1"/>
    <col min="19" max="19" width="13.875" style="6" bestFit="1" customWidth="1"/>
    <col min="20" max="20" width="0.375" style="6" customWidth="1"/>
    <col min="21" max="21" width="15.375" style="6" bestFit="1" customWidth="1"/>
    <col min="22" max="22" width="0.75" style="6" customWidth="1"/>
    <col min="23" max="23" width="11.625" style="6" bestFit="1" customWidth="1"/>
    <col min="24" max="16384" width="9.125" style="6"/>
  </cols>
  <sheetData>
    <row r="1" spans="1:23" ht="21" x14ac:dyDescent="0.55000000000000004">
      <c r="A1" s="121" t="str">
        <f>مقدمه!U4</f>
        <v>صندوق سرمایه گذاری بازده سهام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121"/>
      <c r="T1" s="121"/>
      <c r="U1" s="121"/>
      <c r="V1" s="121"/>
      <c r="W1" s="121"/>
    </row>
    <row r="2" spans="1:23" ht="21" x14ac:dyDescent="0.55000000000000004">
      <c r="A2" s="121" t="s">
        <v>78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  <c r="S2" s="121"/>
      <c r="T2" s="121"/>
      <c r="U2" s="121"/>
      <c r="V2" s="121"/>
      <c r="W2" s="121"/>
    </row>
    <row r="3" spans="1:23" ht="21" x14ac:dyDescent="0.55000000000000004">
      <c r="A3" s="121" t="str">
        <f>مقدمه!U7</f>
        <v>برای ماه منتهی به 1404/12/29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</row>
    <row r="4" spans="1:23" ht="25.5" x14ac:dyDescent="0.4">
      <c r="A4" s="122" t="s">
        <v>35</v>
      </c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  <c r="M4" s="122"/>
      <c r="N4" s="122"/>
      <c r="O4" s="122"/>
      <c r="P4" s="122"/>
      <c r="Q4" s="122"/>
      <c r="R4" s="122"/>
      <c r="S4" s="122"/>
      <c r="T4" s="122"/>
      <c r="U4" s="122"/>
      <c r="V4" s="122"/>
      <c r="W4" s="122"/>
    </row>
    <row r="5" spans="1:23" ht="25.5" x14ac:dyDescent="0.4">
      <c r="A5" s="122" t="s">
        <v>36</v>
      </c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/>
      <c r="M5" s="122"/>
      <c r="N5" s="122"/>
      <c r="O5" s="122"/>
      <c r="P5" s="122"/>
      <c r="Q5" s="122"/>
      <c r="R5" s="122"/>
      <c r="S5" s="122"/>
      <c r="T5" s="122"/>
      <c r="U5" s="122"/>
      <c r="V5" s="122"/>
      <c r="W5" s="122"/>
    </row>
    <row r="7" spans="1:23" ht="18.75" customHeight="1" thickBot="1" x14ac:dyDescent="0.45">
      <c r="A7" s="18"/>
      <c r="B7" s="19"/>
      <c r="C7" s="123" t="str">
        <f>مقدمه!Q9</f>
        <v xml:space="preserve"> 1404/11/30</v>
      </c>
      <c r="D7" s="124"/>
      <c r="E7" s="124"/>
      <c r="F7" s="124"/>
      <c r="G7" s="124"/>
      <c r="H7" s="19"/>
      <c r="I7" s="125" t="s">
        <v>13</v>
      </c>
      <c r="J7" s="125"/>
      <c r="K7" s="125"/>
      <c r="L7" s="125"/>
      <c r="M7" s="125"/>
      <c r="O7" s="123" t="str">
        <f>مقدمه!T9</f>
        <v xml:space="preserve"> 1404/12/29</v>
      </c>
      <c r="P7" s="123"/>
      <c r="Q7" s="123"/>
      <c r="R7" s="123"/>
      <c r="S7" s="123"/>
      <c r="T7" s="123"/>
      <c r="U7" s="123"/>
      <c r="V7" s="123"/>
      <c r="W7" s="123"/>
    </row>
    <row r="8" spans="1:23" ht="17.25" customHeight="1" x14ac:dyDescent="0.4">
      <c r="A8" s="126" t="s">
        <v>1</v>
      </c>
      <c r="B8" s="20"/>
      <c r="C8" s="127" t="s">
        <v>5</v>
      </c>
      <c r="D8" s="126"/>
      <c r="E8" s="127" t="s">
        <v>0</v>
      </c>
      <c r="F8" s="126"/>
      <c r="G8" s="119" t="s">
        <v>30</v>
      </c>
      <c r="H8" s="23"/>
      <c r="I8" s="129" t="s">
        <v>6</v>
      </c>
      <c r="J8" s="129"/>
      <c r="K8" s="22"/>
      <c r="L8" s="129" t="s">
        <v>7</v>
      </c>
      <c r="M8" s="129"/>
      <c r="O8" s="130" t="s">
        <v>5</v>
      </c>
      <c r="P8" s="126"/>
      <c r="Q8" s="119" t="s">
        <v>40</v>
      </c>
      <c r="R8" s="21"/>
      <c r="S8" s="130" t="s">
        <v>0</v>
      </c>
      <c r="T8" s="126"/>
      <c r="U8" s="119" t="s">
        <v>30</v>
      </c>
      <c r="V8" s="23"/>
      <c r="W8" s="119" t="s">
        <v>33</v>
      </c>
    </row>
    <row r="9" spans="1:23" ht="20.25" customHeight="1" thickBot="1" x14ac:dyDescent="0.45">
      <c r="A9" s="120"/>
      <c r="B9" s="20"/>
      <c r="C9" s="128"/>
      <c r="D9" s="126"/>
      <c r="E9" s="128"/>
      <c r="F9" s="126"/>
      <c r="G9" s="120"/>
      <c r="H9" s="23"/>
      <c r="I9" s="29" t="s">
        <v>5</v>
      </c>
      <c r="J9" s="29" t="s">
        <v>183</v>
      </c>
      <c r="K9" s="22"/>
      <c r="L9" s="29" t="s">
        <v>5</v>
      </c>
      <c r="M9" s="29" t="s">
        <v>77</v>
      </c>
      <c r="O9" s="128"/>
      <c r="P9" s="126"/>
      <c r="Q9" s="120"/>
      <c r="R9" s="21"/>
      <c r="S9" s="128"/>
      <c r="T9" s="126"/>
      <c r="U9" s="120"/>
      <c r="V9" s="23"/>
      <c r="W9" s="120"/>
    </row>
    <row r="10" spans="1:23" ht="20.25" customHeight="1" x14ac:dyDescent="0.4">
      <c r="A10" s="21" t="s">
        <v>147</v>
      </c>
      <c r="B10" s="20"/>
      <c r="C10" s="86">
        <v>300000</v>
      </c>
      <c r="D10" s="86"/>
      <c r="E10" s="86">
        <v>2320359028</v>
      </c>
      <c r="F10" s="86"/>
      <c r="G10" s="86">
        <v>2500520400</v>
      </c>
      <c r="H10" s="86"/>
      <c r="I10" s="86">
        <v>0</v>
      </c>
      <c r="J10" s="86">
        <v>0</v>
      </c>
      <c r="K10" s="86"/>
      <c r="L10" s="86">
        <v>0</v>
      </c>
      <c r="M10" s="86">
        <v>0</v>
      </c>
      <c r="N10" s="86"/>
      <c r="O10" s="86">
        <v>300000</v>
      </c>
      <c r="P10" s="86"/>
      <c r="Q10" s="86">
        <v>7920</v>
      </c>
      <c r="R10" s="86"/>
      <c r="S10" s="86">
        <v>2320359028</v>
      </c>
      <c r="T10" s="86"/>
      <c r="U10" s="86">
        <v>2357633520</v>
      </c>
      <c r="V10" s="23"/>
      <c r="W10" s="82">
        <f>U10/مقدمه!$AC$8</f>
        <v>3.6374395291974195E-3</v>
      </c>
    </row>
    <row r="11" spans="1:23" ht="31.5" customHeight="1" x14ac:dyDescent="0.4">
      <c r="A11" s="21" t="s">
        <v>179</v>
      </c>
      <c r="B11" s="20"/>
      <c r="C11" s="86">
        <v>600000</v>
      </c>
      <c r="D11" s="86"/>
      <c r="E11" s="86">
        <v>17239570386</v>
      </c>
      <c r="F11" s="86"/>
      <c r="G11" s="86">
        <v>16622507040</v>
      </c>
      <c r="H11" s="86"/>
      <c r="I11" s="86">
        <v>0</v>
      </c>
      <c r="J11" s="86">
        <v>0</v>
      </c>
      <c r="K11" s="86"/>
      <c r="L11" s="86">
        <v>0</v>
      </c>
      <c r="M11" s="86">
        <v>0</v>
      </c>
      <c r="N11" s="86"/>
      <c r="O11" s="86">
        <v>600000</v>
      </c>
      <c r="P11" s="86"/>
      <c r="Q11" s="86">
        <v>27010</v>
      </c>
      <c r="R11" s="86"/>
      <c r="S11" s="86">
        <v>17239570386</v>
      </c>
      <c r="T11" s="86"/>
      <c r="U11" s="86">
        <v>16080727620</v>
      </c>
      <c r="V11" s="23"/>
      <c r="W11" s="82">
        <f>U11/مقدمه!$AC$8</f>
        <v>2.4809909516066236E-2</v>
      </c>
    </row>
    <row r="12" spans="1:23" ht="20.25" customHeight="1" x14ac:dyDescent="0.4">
      <c r="A12" s="21" t="s">
        <v>148</v>
      </c>
      <c r="B12" s="20"/>
      <c r="C12" s="86">
        <v>7388788</v>
      </c>
      <c r="D12" s="86"/>
      <c r="E12" s="86">
        <v>39393067369</v>
      </c>
      <c r="F12" s="86"/>
      <c r="G12" s="86">
        <v>34957415289</v>
      </c>
      <c r="H12" s="86"/>
      <c r="I12" s="86">
        <v>0</v>
      </c>
      <c r="J12" s="86">
        <v>0</v>
      </c>
      <c r="K12" s="86"/>
      <c r="L12" s="86">
        <v>2766021</v>
      </c>
      <c r="M12" s="86">
        <v>13432266546</v>
      </c>
      <c r="N12" s="86"/>
      <c r="O12" s="86">
        <v>4622767</v>
      </c>
      <c r="P12" s="86"/>
      <c r="Q12" s="86">
        <v>4946</v>
      </c>
      <c r="R12" s="86"/>
      <c r="S12" s="86">
        <v>24646122187</v>
      </c>
      <c r="T12" s="86"/>
      <c r="U12" s="86">
        <v>22687465277</v>
      </c>
      <c r="V12" s="23"/>
      <c r="W12" s="82">
        <f>U12/مقدمه!$AC$8</f>
        <v>3.5003015657774361E-2</v>
      </c>
    </row>
    <row r="13" spans="1:23" ht="20.25" customHeight="1" x14ac:dyDescent="0.4">
      <c r="A13" s="21" t="s">
        <v>160</v>
      </c>
      <c r="B13" s="20"/>
      <c r="C13" s="86">
        <v>2650327</v>
      </c>
      <c r="D13" s="86"/>
      <c r="E13" s="86">
        <v>26079986437</v>
      </c>
      <c r="F13" s="86"/>
      <c r="G13" s="86">
        <v>24930882943</v>
      </c>
      <c r="H13" s="86"/>
      <c r="I13" s="86">
        <v>0</v>
      </c>
      <c r="J13" s="86">
        <v>0</v>
      </c>
      <c r="K13" s="86"/>
      <c r="L13" s="86">
        <v>0</v>
      </c>
      <c r="M13" s="86">
        <v>0</v>
      </c>
      <c r="N13" s="86"/>
      <c r="O13" s="86">
        <v>2650327</v>
      </c>
      <c r="P13" s="86"/>
      <c r="Q13" s="86">
        <v>8570</v>
      </c>
      <c r="R13" s="86"/>
      <c r="S13" s="86">
        <v>26079986437</v>
      </c>
      <c r="T13" s="86"/>
      <c r="U13" s="86">
        <v>22537728565</v>
      </c>
      <c r="V13" s="23"/>
      <c r="W13" s="82">
        <f>U13/مقدمه!$AC$8</f>
        <v>3.477199661661276E-2</v>
      </c>
    </row>
    <row r="14" spans="1:23" ht="20.25" customHeight="1" x14ac:dyDescent="0.4">
      <c r="A14" s="21" t="s">
        <v>171</v>
      </c>
      <c r="B14" s="20"/>
      <c r="C14" s="86">
        <v>3282744</v>
      </c>
      <c r="D14" s="86"/>
      <c r="E14" s="86">
        <v>29424081376</v>
      </c>
      <c r="F14" s="86"/>
      <c r="G14" s="86">
        <v>28925431295</v>
      </c>
      <c r="H14" s="86"/>
      <c r="I14" s="86">
        <v>0</v>
      </c>
      <c r="J14" s="86">
        <v>0</v>
      </c>
      <c r="K14" s="86"/>
      <c r="L14" s="86">
        <v>0</v>
      </c>
      <c r="M14" s="86">
        <v>0</v>
      </c>
      <c r="N14" s="86"/>
      <c r="O14" s="86">
        <v>3282744</v>
      </c>
      <c r="P14" s="86"/>
      <c r="Q14" s="86">
        <v>8240</v>
      </c>
      <c r="R14" s="86"/>
      <c r="S14" s="86">
        <v>29424081376</v>
      </c>
      <c r="T14" s="86"/>
      <c r="U14" s="86">
        <v>26840715529</v>
      </c>
      <c r="V14" s="23"/>
      <c r="W14" s="82">
        <f>U14/مقدمه!$AC$8</f>
        <v>4.1410795540914952E-2</v>
      </c>
    </row>
    <row r="15" spans="1:23" ht="20.25" customHeight="1" x14ac:dyDescent="0.4">
      <c r="A15" s="21" t="s">
        <v>180</v>
      </c>
      <c r="B15" s="20"/>
      <c r="C15" s="86">
        <v>2348556</v>
      </c>
      <c r="D15" s="86"/>
      <c r="E15" s="86">
        <v>9016548607</v>
      </c>
      <c r="F15" s="86"/>
      <c r="G15" s="86">
        <v>8986028814</v>
      </c>
      <c r="H15" s="86"/>
      <c r="I15" s="86">
        <v>0</v>
      </c>
      <c r="J15" s="86">
        <v>0</v>
      </c>
      <c r="K15" s="86"/>
      <c r="L15" s="86">
        <v>0</v>
      </c>
      <c r="M15" s="86">
        <v>0</v>
      </c>
      <c r="N15" s="86"/>
      <c r="O15" s="86">
        <v>2348556</v>
      </c>
      <c r="P15" s="86"/>
      <c r="Q15" s="86">
        <v>3760</v>
      </c>
      <c r="R15" s="86"/>
      <c r="S15" s="86">
        <v>9016548607</v>
      </c>
      <c r="T15" s="86"/>
      <c r="U15" s="86">
        <v>8762310253</v>
      </c>
      <c r="V15" s="23"/>
      <c r="W15" s="82">
        <f>U15/مقدمه!$AC$8</f>
        <v>1.351879900373746E-2</v>
      </c>
    </row>
    <row r="16" spans="1:23" ht="20.25" customHeight="1" x14ac:dyDescent="0.4">
      <c r="A16" s="21" t="s">
        <v>150</v>
      </c>
      <c r="B16" s="20"/>
      <c r="C16" s="86">
        <v>12500000</v>
      </c>
      <c r="D16" s="86"/>
      <c r="E16" s="86">
        <v>109046892089</v>
      </c>
      <c r="F16" s="86"/>
      <c r="G16" s="86">
        <v>99475067500</v>
      </c>
      <c r="H16" s="86"/>
      <c r="I16" s="86">
        <v>0</v>
      </c>
      <c r="J16" s="86">
        <v>0</v>
      </c>
      <c r="K16" s="86"/>
      <c r="L16" s="86">
        <v>0</v>
      </c>
      <c r="M16" s="86">
        <v>0</v>
      </c>
      <c r="N16" s="86"/>
      <c r="O16" s="86">
        <v>12500000</v>
      </c>
      <c r="P16" s="86"/>
      <c r="Q16" s="86">
        <v>7900</v>
      </c>
      <c r="R16" s="86"/>
      <c r="S16" s="86">
        <v>109046892089</v>
      </c>
      <c r="T16" s="86"/>
      <c r="U16" s="86">
        <v>97986662500</v>
      </c>
      <c r="V16" s="23"/>
      <c r="W16" s="82">
        <f>U16/مقدمه!$AC$8</f>
        <v>0.15117725316003586</v>
      </c>
    </row>
    <row r="17" spans="1:23" ht="20.25" customHeight="1" x14ac:dyDescent="0.4">
      <c r="A17" s="21" t="s">
        <v>181</v>
      </c>
      <c r="B17" s="20"/>
      <c r="C17" s="86">
        <v>2717306</v>
      </c>
      <c r="D17" s="86"/>
      <c r="E17" s="86">
        <v>20843362087</v>
      </c>
      <c r="F17" s="86"/>
      <c r="G17" s="86">
        <v>17525957963</v>
      </c>
      <c r="H17" s="86"/>
      <c r="I17" s="86">
        <v>0</v>
      </c>
      <c r="J17" s="86">
        <v>0</v>
      </c>
      <c r="K17" s="86"/>
      <c r="L17" s="86">
        <v>1526340</v>
      </c>
      <c r="M17" s="86">
        <v>9929861619</v>
      </c>
      <c r="N17" s="86"/>
      <c r="O17" s="86">
        <v>1190966</v>
      </c>
      <c r="P17" s="86"/>
      <c r="Q17" s="86">
        <v>6760</v>
      </c>
      <c r="R17" s="86"/>
      <c r="S17" s="86">
        <v>9135421470</v>
      </c>
      <c r="T17" s="86"/>
      <c r="U17" s="86">
        <v>7988696475</v>
      </c>
      <c r="V17" s="23"/>
      <c r="W17" s="82">
        <f>U17/مقدمه!$AC$8</f>
        <v>1.2325240584857771E-2</v>
      </c>
    </row>
    <row r="18" spans="1:23" ht="20.25" customHeight="1" x14ac:dyDescent="0.4">
      <c r="A18" s="21" t="s">
        <v>165</v>
      </c>
      <c r="B18" s="20"/>
      <c r="C18" s="86">
        <v>7500000</v>
      </c>
      <c r="D18" s="86"/>
      <c r="E18" s="86">
        <v>69786319200</v>
      </c>
      <c r="F18" s="86"/>
      <c r="G18" s="86">
        <v>80745971250</v>
      </c>
      <c r="H18" s="86"/>
      <c r="I18" s="86">
        <v>0</v>
      </c>
      <c r="J18" s="86">
        <v>0</v>
      </c>
      <c r="K18" s="86"/>
      <c r="L18" s="86">
        <v>41188</v>
      </c>
      <c r="M18" s="86">
        <v>438530991</v>
      </c>
      <c r="N18" s="86"/>
      <c r="O18" s="86">
        <v>7458812</v>
      </c>
      <c r="P18" s="86"/>
      <c r="Q18" s="86">
        <v>10750</v>
      </c>
      <c r="R18" s="86"/>
      <c r="S18" s="86">
        <v>69403071345</v>
      </c>
      <c r="T18" s="86"/>
      <c r="U18" s="86">
        <v>79562420373</v>
      </c>
      <c r="V18" s="23"/>
      <c r="W18" s="82">
        <f>U18/مقدمه!$AC$8</f>
        <v>0.12275168742229806</v>
      </c>
    </row>
    <row r="19" spans="1:23" ht="20.25" customHeight="1" x14ac:dyDescent="0.4">
      <c r="A19" s="21" t="s">
        <v>173</v>
      </c>
      <c r="B19" s="20"/>
      <c r="C19" s="86">
        <v>10000000</v>
      </c>
      <c r="D19" s="86"/>
      <c r="E19" s="86">
        <v>50281061983</v>
      </c>
      <c r="F19" s="86"/>
      <c r="G19" s="86">
        <v>37795564300</v>
      </c>
      <c r="H19" s="86"/>
      <c r="I19" s="86">
        <v>0</v>
      </c>
      <c r="J19" s="86">
        <v>0</v>
      </c>
      <c r="K19" s="86"/>
      <c r="L19" s="86">
        <v>0</v>
      </c>
      <c r="M19" s="86">
        <v>0</v>
      </c>
      <c r="N19" s="86"/>
      <c r="O19" s="86">
        <v>10000000</v>
      </c>
      <c r="P19" s="86"/>
      <c r="Q19" s="86">
        <v>3439</v>
      </c>
      <c r="R19" s="86"/>
      <c r="S19" s="86">
        <v>50281061983</v>
      </c>
      <c r="T19" s="86"/>
      <c r="U19" s="86">
        <v>34124165300</v>
      </c>
      <c r="V19" s="23"/>
      <c r="W19" s="82">
        <f>U19/مقدمه!$AC$8</f>
        <v>5.2647956822011475E-2</v>
      </c>
    </row>
    <row r="20" spans="1:23" ht="20.25" customHeight="1" x14ac:dyDescent="0.4">
      <c r="A20" s="21" t="s">
        <v>158</v>
      </c>
      <c r="B20" s="20"/>
      <c r="C20" s="86">
        <v>419280</v>
      </c>
      <c r="D20" s="86"/>
      <c r="E20" s="86">
        <v>2438302365</v>
      </c>
      <c r="F20" s="86"/>
      <c r="G20" s="86">
        <v>2309016261</v>
      </c>
      <c r="H20" s="86"/>
      <c r="I20" s="86">
        <v>92483</v>
      </c>
      <c r="J20" s="86">
        <v>0</v>
      </c>
      <c r="K20" s="86"/>
      <c r="L20" s="86">
        <v>400000</v>
      </c>
      <c r="M20" s="86">
        <v>2202839414</v>
      </c>
      <c r="N20" s="86"/>
      <c r="O20" s="86">
        <v>111763</v>
      </c>
      <c r="P20" s="86"/>
      <c r="Q20" s="86">
        <v>978.11871549618377</v>
      </c>
      <c r="R20" s="86"/>
      <c r="S20" s="86">
        <v>112121898</v>
      </c>
      <c r="T20" s="86"/>
      <c r="U20" s="86">
        <v>108472462</v>
      </c>
      <c r="V20" s="23"/>
      <c r="W20" s="82">
        <f>U20/مقدمه!$AC$8</f>
        <v>1.6735511170886517E-4</v>
      </c>
    </row>
    <row r="21" spans="1:23" ht="31.5" customHeight="1" x14ac:dyDescent="0.4">
      <c r="A21" s="21" t="s">
        <v>182</v>
      </c>
      <c r="B21" s="20"/>
      <c r="C21" s="86">
        <v>2001852</v>
      </c>
      <c r="D21" s="86"/>
      <c r="E21" s="86">
        <v>78957609700</v>
      </c>
      <c r="F21" s="86"/>
      <c r="G21" s="86">
        <v>77576765280</v>
      </c>
      <c r="H21" s="86"/>
      <c r="I21" s="86">
        <v>0</v>
      </c>
      <c r="J21" s="86">
        <v>0</v>
      </c>
      <c r="K21" s="86"/>
      <c r="L21" s="86">
        <v>0</v>
      </c>
      <c r="M21" s="86">
        <v>0</v>
      </c>
      <c r="N21" s="86"/>
      <c r="O21" s="86">
        <v>2001852</v>
      </c>
      <c r="P21" s="86"/>
      <c r="Q21" s="86">
        <v>35760</v>
      </c>
      <c r="R21" s="86"/>
      <c r="S21" s="86">
        <v>78957609700</v>
      </c>
      <c r="T21" s="86"/>
      <c r="U21" s="86">
        <v>71032865985</v>
      </c>
      <c r="V21" s="23"/>
      <c r="W21" s="82">
        <f>U21/مقدمه!$AC$8</f>
        <v>0.10959199231525255</v>
      </c>
    </row>
    <row r="22" spans="1:23" ht="25.5" customHeight="1" x14ac:dyDescent="0.4">
      <c r="A22" s="21" t="s">
        <v>152</v>
      </c>
      <c r="B22" s="20"/>
      <c r="C22" s="86">
        <v>8679497</v>
      </c>
      <c r="D22" s="86"/>
      <c r="E22" s="86">
        <v>20292676129</v>
      </c>
      <c r="F22" s="86"/>
      <c r="G22" s="86">
        <v>20876468482</v>
      </c>
      <c r="H22" s="86"/>
      <c r="I22" s="86">
        <v>0</v>
      </c>
      <c r="J22" s="86">
        <v>0</v>
      </c>
      <c r="K22" s="86"/>
      <c r="L22" s="86">
        <v>0</v>
      </c>
      <c r="M22" s="86">
        <v>0</v>
      </c>
      <c r="N22" s="86"/>
      <c r="O22" s="86">
        <v>8679497</v>
      </c>
      <c r="P22" s="86"/>
      <c r="Q22" s="86">
        <v>2309</v>
      </c>
      <c r="R22" s="86"/>
      <c r="S22" s="86">
        <v>20292676129</v>
      </c>
      <c r="T22" s="86"/>
      <c r="U22" s="86">
        <v>19886041966</v>
      </c>
      <c r="V22" s="23"/>
      <c r="W22" s="82">
        <f>U22/مقدمه!$AC$8</f>
        <v>3.0680881703110147E-2</v>
      </c>
    </row>
    <row r="23" spans="1:23" ht="20.25" customHeight="1" x14ac:dyDescent="0.4">
      <c r="A23" s="21" t="s">
        <v>166</v>
      </c>
      <c r="B23" s="20"/>
      <c r="C23" s="86">
        <v>10000000</v>
      </c>
      <c r="D23" s="86"/>
      <c r="E23" s="86">
        <v>143121458815</v>
      </c>
      <c r="F23" s="86"/>
      <c r="G23" s="86">
        <v>99723135000</v>
      </c>
      <c r="H23" s="86"/>
      <c r="I23" s="86">
        <v>0</v>
      </c>
      <c r="J23" s="86">
        <v>0</v>
      </c>
      <c r="K23" s="86"/>
      <c r="L23" s="86">
        <v>0</v>
      </c>
      <c r="M23" s="86">
        <v>0</v>
      </c>
      <c r="N23" s="86"/>
      <c r="O23" s="86">
        <v>10000000</v>
      </c>
      <c r="P23" s="86"/>
      <c r="Q23" s="86">
        <v>9430</v>
      </c>
      <c r="R23" s="86"/>
      <c r="S23" s="86">
        <v>143121458815</v>
      </c>
      <c r="T23" s="86"/>
      <c r="U23" s="86">
        <v>93571061000</v>
      </c>
      <c r="V23" s="23"/>
      <c r="W23" s="82">
        <f>U23/مقدمه!$AC$8</f>
        <v>0.14436470858725448</v>
      </c>
    </row>
    <row r="24" spans="1:23" ht="20.25" customHeight="1" x14ac:dyDescent="0.4">
      <c r="A24" s="21" t="s">
        <v>161</v>
      </c>
      <c r="B24" s="20"/>
      <c r="C24" s="86">
        <v>48032107</v>
      </c>
      <c r="D24" s="86"/>
      <c r="E24" s="86">
        <v>100132172279</v>
      </c>
      <c r="F24" s="86"/>
      <c r="G24" s="86">
        <v>145365497383</v>
      </c>
      <c r="H24" s="86"/>
      <c r="I24" s="86">
        <v>0</v>
      </c>
      <c r="J24" s="86">
        <v>0</v>
      </c>
      <c r="K24" s="86"/>
      <c r="L24" s="86">
        <v>232286</v>
      </c>
      <c r="M24" s="86">
        <v>704751220</v>
      </c>
      <c r="N24" s="86"/>
      <c r="O24" s="86">
        <v>47799821</v>
      </c>
      <c r="P24" s="86"/>
      <c r="Q24" s="86">
        <v>3078</v>
      </c>
      <c r="R24" s="86"/>
      <c r="S24" s="86">
        <v>99647927402</v>
      </c>
      <c r="T24" s="86"/>
      <c r="U24" s="86">
        <v>145990550768</v>
      </c>
      <c r="V24" s="23"/>
      <c r="W24" s="82">
        <f>U24/مقدمه!$AC$8</f>
        <v>0.22523933246963077</v>
      </c>
    </row>
    <row r="25" spans="1:23" ht="29.25" customHeight="1" x14ac:dyDescent="0.4">
      <c r="A25" s="21" t="s">
        <v>162</v>
      </c>
      <c r="B25" s="20"/>
      <c r="C25" s="86">
        <v>749</v>
      </c>
      <c r="D25" s="86"/>
      <c r="E25" s="86">
        <v>93098188</v>
      </c>
      <c r="F25" s="86"/>
      <c r="G25" s="86">
        <v>87290044</v>
      </c>
      <c r="H25" s="86"/>
      <c r="I25" s="86">
        <v>0</v>
      </c>
      <c r="J25" s="86">
        <v>0</v>
      </c>
      <c r="K25" s="86"/>
      <c r="L25" s="86">
        <v>0</v>
      </c>
      <c r="M25" s="86">
        <v>0</v>
      </c>
      <c r="N25" s="86"/>
      <c r="O25" s="86">
        <v>749</v>
      </c>
      <c r="P25" s="86"/>
      <c r="Q25" s="86">
        <v>126300</v>
      </c>
      <c r="R25" s="86"/>
      <c r="S25" s="86">
        <v>93098188</v>
      </c>
      <c r="T25" s="86"/>
      <c r="U25" s="86">
        <v>93867457</v>
      </c>
      <c r="V25" s="23"/>
      <c r="W25" s="82">
        <f>U25/مقدمه!$AC$8</f>
        <v>1.4482199871209797E-4</v>
      </c>
    </row>
    <row r="26" spans="1:23" ht="29.25" customHeight="1" x14ac:dyDescent="0.4">
      <c r="A26" s="21" t="s">
        <v>188</v>
      </c>
      <c r="B26" s="20"/>
      <c r="C26" s="86">
        <v>1500000</v>
      </c>
      <c r="D26" s="86"/>
      <c r="E26" s="86">
        <v>12347560860</v>
      </c>
      <c r="F26" s="86"/>
      <c r="G26" s="86">
        <v>14095195350</v>
      </c>
      <c r="H26" s="86"/>
      <c r="I26" s="86">
        <v>0</v>
      </c>
      <c r="J26" s="86">
        <v>0</v>
      </c>
      <c r="K26" s="86"/>
      <c r="L26" s="86">
        <v>750000</v>
      </c>
      <c r="M26" s="86">
        <v>7255974478</v>
      </c>
      <c r="N26" s="86"/>
      <c r="O26" s="86">
        <v>750000</v>
      </c>
      <c r="P26" s="86"/>
      <c r="Q26" s="86">
        <v>8810</v>
      </c>
      <c r="R26" s="86"/>
      <c r="S26" s="86">
        <v>6173780430</v>
      </c>
      <c r="T26" s="86"/>
      <c r="U26" s="86">
        <v>6556424025</v>
      </c>
      <c r="V26" s="23"/>
      <c r="W26" s="82">
        <f>U26/مقدمه!$AC$8</f>
        <v>1.0115480508910753E-2</v>
      </c>
    </row>
    <row r="27" spans="1:23" ht="29.25" customHeight="1" x14ac:dyDescent="0.4">
      <c r="A27" s="21" t="s">
        <v>163</v>
      </c>
      <c r="B27" s="20"/>
      <c r="C27" s="86">
        <v>7304061</v>
      </c>
      <c r="D27" s="86"/>
      <c r="E27" s="86">
        <v>20489196926</v>
      </c>
      <c r="F27" s="86"/>
      <c r="G27" s="86">
        <v>20945565761</v>
      </c>
      <c r="H27" s="86"/>
      <c r="I27" s="86">
        <v>0</v>
      </c>
      <c r="J27" s="86">
        <v>0</v>
      </c>
      <c r="K27" s="86"/>
      <c r="L27" s="86">
        <v>0</v>
      </c>
      <c r="M27" s="86">
        <v>0</v>
      </c>
      <c r="N27" s="86"/>
      <c r="O27" s="86">
        <v>7304061</v>
      </c>
      <c r="P27" s="86"/>
      <c r="Q27" s="86">
        <v>2820</v>
      </c>
      <c r="R27" s="86"/>
      <c r="S27" s="86">
        <v>20489196926</v>
      </c>
      <c r="T27" s="86"/>
      <c r="U27" s="86">
        <v>20438233719</v>
      </c>
      <c r="V27" s="23"/>
      <c r="W27" s="82">
        <f>U27/مقدمه!$AC$8</f>
        <v>3.153282247041779E-2</v>
      </c>
    </row>
    <row r="28" spans="1:23" ht="29.25" customHeight="1" x14ac:dyDescent="0.4">
      <c r="A28" s="21" t="s">
        <v>167</v>
      </c>
      <c r="B28" s="20"/>
      <c r="C28" s="86">
        <v>1265771</v>
      </c>
      <c r="D28" s="86"/>
      <c r="E28" s="86">
        <v>18851229393</v>
      </c>
      <c r="F28" s="86"/>
      <c r="G28" s="86">
        <v>15260237073</v>
      </c>
      <c r="H28" s="86"/>
      <c r="I28" s="86">
        <v>0</v>
      </c>
      <c r="J28" s="86">
        <v>0</v>
      </c>
      <c r="K28" s="86"/>
      <c r="L28" s="86">
        <v>1100000</v>
      </c>
      <c r="M28" s="86">
        <v>12028587302</v>
      </c>
      <c r="N28" s="86"/>
      <c r="O28" s="86">
        <v>165771</v>
      </c>
      <c r="P28" s="86"/>
      <c r="Q28" s="86">
        <v>11000</v>
      </c>
      <c r="R28" s="86"/>
      <c r="S28" s="86">
        <v>2468840847</v>
      </c>
      <c r="T28" s="86"/>
      <c r="U28" s="86">
        <v>1809385495</v>
      </c>
      <c r="V28" s="23"/>
      <c r="W28" s="82">
        <f>U28/مقدمه!$AC$8</f>
        <v>2.7915832835077098E-3</v>
      </c>
    </row>
    <row r="29" spans="1:23" ht="29.25" customHeight="1" x14ac:dyDescent="0.4">
      <c r="A29" s="21" t="s">
        <v>175</v>
      </c>
      <c r="B29" s="20"/>
      <c r="C29" s="86">
        <v>1879624</v>
      </c>
      <c r="D29" s="86"/>
      <c r="E29" s="86">
        <v>69299549453</v>
      </c>
      <c r="F29" s="86"/>
      <c r="G29" s="86">
        <v>47466655194</v>
      </c>
      <c r="H29" s="86"/>
      <c r="I29" s="86">
        <v>1451447</v>
      </c>
      <c r="J29" s="86">
        <v>0</v>
      </c>
      <c r="K29" s="86"/>
      <c r="L29" s="86">
        <v>0</v>
      </c>
      <c r="M29" s="86">
        <v>0</v>
      </c>
      <c r="N29" s="86"/>
      <c r="O29" s="86">
        <v>3331071</v>
      </c>
      <c r="P29" s="86"/>
      <c r="Q29" s="86">
        <v>11235.727363661717</v>
      </c>
      <c r="R29" s="86"/>
      <c r="S29" s="86">
        <v>55409715798</v>
      </c>
      <c r="T29" s="86"/>
      <c r="U29" s="86">
        <v>37137694835</v>
      </c>
      <c r="V29" s="23"/>
      <c r="W29" s="82">
        <f>U29/مقدمه!$AC$8</f>
        <v>5.7297335684343274E-2</v>
      </c>
    </row>
    <row r="30" spans="1:23" ht="29.25" customHeight="1" x14ac:dyDescent="0.4">
      <c r="A30" s="21" t="s">
        <v>189</v>
      </c>
      <c r="B30" s="20"/>
      <c r="C30" s="86">
        <v>0</v>
      </c>
      <c r="D30" s="86"/>
      <c r="E30" s="86">
        <v>0</v>
      </c>
      <c r="F30" s="86"/>
      <c r="G30" s="86">
        <v>0</v>
      </c>
      <c r="H30" s="86"/>
      <c r="I30" s="86">
        <v>0</v>
      </c>
      <c r="J30" s="86">
        <v>0</v>
      </c>
      <c r="K30" s="86"/>
      <c r="L30" s="86">
        <v>0</v>
      </c>
      <c r="M30" s="86">
        <v>0</v>
      </c>
      <c r="N30" s="86"/>
      <c r="O30" s="86">
        <v>888426</v>
      </c>
      <c r="P30" s="86"/>
      <c r="Q30" s="86">
        <v>10235.72736389975</v>
      </c>
      <c r="R30" s="86"/>
      <c r="S30" s="86">
        <v>13889833655</v>
      </c>
      <c r="T30" s="86"/>
      <c r="U30" s="86">
        <v>9023392128</v>
      </c>
      <c r="V30" s="23"/>
      <c r="W30" s="82">
        <f>U30/مقدمه!$AC$8</f>
        <v>1.3921605260276424E-2</v>
      </c>
    </row>
    <row r="31" spans="1:23" ht="29.25" customHeight="1" x14ac:dyDescent="0.4">
      <c r="A31" s="21" t="s">
        <v>176</v>
      </c>
      <c r="B31" s="20"/>
      <c r="C31" s="86">
        <v>837499</v>
      </c>
      <c r="D31" s="86"/>
      <c r="E31" s="86">
        <v>3577178853</v>
      </c>
      <c r="F31" s="86"/>
      <c r="G31" s="86">
        <v>3712189272</v>
      </c>
      <c r="H31" s="86"/>
      <c r="I31" s="86">
        <v>0</v>
      </c>
      <c r="J31" s="86">
        <v>0</v>
      </c>
      <c r="K31" s="86"/>
      <c r="L31" s="86">
        <v>0</v>
      </c>
      <c r="M31" s="86">
        <v>0</v>
      </c>
      <c r="N31" s="86"/>
      <c r="O31" s="86">
        <v>837499</v>
      </c>
      <c r="P31" s="86"/>
      <c r="Q31" s="86">
        <v>4153</v>
      </c>
      <c r="R31" s="86"/>
      <c r="S31" s="86">
        <v>3577178853</v>
      </c>
      <c r="T31" s="86"/>
      <c r="U31" s="86">
        <v>3451247378</v>
      </c>
      <c r="V31" s="23"/>
      <c r="W31" s="82">
        <f>U31/مقدمه!$AC$8</f>
        <v>5.3247052738612868E-3</v>
      </c>
    </row>
    <row r="32" spans="1:23" ht="20.25" customHeight="1" x14ac:dyDescent="0.4">
      <c r="A32" s="21" t="s">
        <v>168</v>
      </c>
      <c r="B32" s="20"/>
      <c r="C32" s="86">
        <v>1475169</v>
      </c>
      <c r="D32" s="86"/>
      <c r="E32" s="86">
        <v>6955842750</v>
      </c>
      <c r="F32" s="86"/>
      <c r="G32" s="86">
        <v>10269991894</v>
      </c>
      <c r="H32" s="86"/>
      <c r="I32" s="86">
        <v>0</v>
      </c>
      <c r="J32" s="86">
        <v>0</v>
      </c>
      <c r="K32" s="86"/>
      <c r="L32" s="86">
        <v>0</v>
      </c>
      <c r="M32" s="86">
        <v>0</v>
      </c>
      <c r="N32" s="86"/>
      <c r="O32" s="86">
        <v>1475169</v>
      </c>
      <c r="P32" s="86"/>
      <c r="Q32" s="86">
        <v>7016.1434852549091</v>
      </c>
      <c r="R32" s="86"/>
      <c r="S32" s="86">
        <v>6955842750</v>
      </c>
      <c r="T32" s="86"/>
      <c r="U32" s="86">
        <v>10269991894</v>
      </c>
      <c r="V32" s="23"/>
      <c r="W32" s="82">
        <f>U32/مقدمه!$AC$8</f>
        <v>1.5844903019436488E-2</v>
      </c>
    </row>
    <row r="33" spans="1:23" ht="20.25" customHeight="1" x14ac:dyDescent="0.4">
      <c r="A33" s="21" t="s">
        <v>169</v>
      </c>
      <c r="B33" s="20"/>
      <c r="C33" s="86">
        <v>257500</v>
      </c>
      <c r="D33" s="86"/>
      <c r="E33" s="86">
        <v>4311619861</v>
      </c>
      <c r="F33" s="86"/>
      <c r="G33" s="86">
        <v>4203131689</v>
      </c>
      <c r="H33" s="86"/>
      <c r="I33" s="86">
        <v>0</v>
      </c>
      <c r="J33" s="86">
        <v>0</v>
      </c>
      <c r="K33" s="86"/>
      <c r="L33" s="86">
        <v>0</v>
      </c>
      <c r="M33" s="86">
        <v>0</v>
      </c>
      <c r="N33" s="86"/>
      <c r="O33" s="86">
        <v>257500</v>
      </c>
      <c r="P33" s="86"/>
      <c r="Q33" s="86">
        <v>15480</v>
      </c>
      <c r="R33" s="86"/>
      <c r="S33" s="86">
        <v>4311619861</v>
      </c>
      <c r="T33" s="86"/>
      <c r="U33" s="86">
        <v>3955287448</v>
      </c>
      <c r="V33" s="23"/>
      <c r="W33" s="82">
        <f>U33/مقدمه!$AC$8</f>
        <v>6.1023559389728997E-3</v>
      </c>
    </row>
    <row r="34" spans="1:23" ht="16.5" thickBot="1" x14ac:dyDescent="0.45">
      <c r="A34" s="20" t="s">
        <v>4</v>
      </c>
      <c r="B34" s="20"/>
      <c r="C34" s="87"/>
      <c r="D34" s="87">
        <f>SUM(D10:D33)</f>
        <v>0</v>
      </c>
      <c r="E34" s="78">
        <f>SUM(E10:E33)</f>
        <v>854298744134</v>
      </c>
      <c r="F34" s="78">
        <f>SUM(F10:F33)</f>
        <v>0</v>
      </c>
      <c r="G34" s="78">
        <f>SUM(G10:G33)</f>
        <v>814356485477</v>
      </c>
      <c r="H34" s="78">
        <f>SUM(H10:H33)</f>
        <v>0</v>
      </c>
      <c r="I34" s="87"/>
      <c r="J34" s="78">
        <f>SUM(J10:J33)</f>
        <v>0</v>
      </c>
      <c r="K34" s="78">
        <f>SUM(K10:K33)</f>
        <v>0</v>
      </c>
      <c r="L34" s="78">
        <f>SUM(L10:L33)</f>
        <v>6815835</v>
      </c>
      <c r="M34" s="78">
        <f>SUM(M10:M33)</f>
        <v>45992811570</v>
      </c>
      <c r="N34" s="87">
        <f>SUM(N10:N33)</f>
        <v>0</v>
      </c>
      <c r="O34" s="87"/>
      <c r="P34" s="87">
        <f t="shared" ref="P34:W34" si="0">SUM(P10:P33)</f>
        <v>0</v>
      </c>
      <c r="Q34" s="78">
        <f t="shared" si="0"/>
        <v>337900.71692831255</v>
      </c>
      <c r="R34" s="78">
        <f t="shared" si="0"/>
        <v>0</v>
      </c>
      <c r="S34" s="78">
        <f t="shared" si="0"/>
        <v>802094016160</v>
      </c>
      <c r="T34" s="78">
        <f t="shared" si="0"/>
        <v>0</v>
      </c>
      <c r="U34" s="78">
        <f t="shared" si="0"/>
        <v>742253041972</v>
      </c>
      <c r="V34" s="78">
        <f t="shared" si="0"/>
        <v>0</v>
      </c>
      <c r="W34" s="84">
        <f t="shared" si="0"/>
        <v>1.1451739774789018</v>
      </c>
    </row>
    <row r="35" spans="1:23" ht="16.5" thickTop="1" x14ac:dyDescent="0.4"/>
  </sheetData>
  <mergeCells count="23">
    <mergeCell ref="W8:W9"/>
    <mergeCell ref="I8:J8"/>
    <mergeCell ref="L8:M8"/>
    <mergeCell ref="O8:O9"/>
    <mergeCell ref="P8:P9"/>
    <mergeCell ref="Q8:Q9"/>
    <mergeCell ref="S8:S9"/>
    <mergeCell ref="G8:G9"/>
    <mergeCell ref="A1:W1"/>
    <mergeCell ref="A2:W2"/>
    <mergeCell ref="A3:W3"/>
    <mergeCell ref="A4:W4"/>
    <mergeCell ref="A5:W5"/>
    <mergeCell ref="C7:G7"/>
    <mergeCell ref="I7:M7"/>
    <mergeCell ref="O7:W7"/>
    <mergeCell ref="A8:A9"/>
    <mergeCell ref="C8:C9"/>
    <mergeCell ref="D8:D9"/>
    <mergeCell ref="E8:E9"/>
    <mergeCell ref="F8:F9"/>
    <mergeCell ref="T8:T9"/>
    <mergeCell ref="U8:U9"/>
  </mergeCells>
  <pageMargins left="0.7" right="0.7" top="0.75" bottom="0.75" header="0.3" footer="0.3"/>
  <pageSetup scale="55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00B0F0"/>
  </sheetPr>
  <dimension ref="A1:Q41"/>
  <sheetViews>
    <sheetView rightToLeft="1" view="pageBreakPreview" topLeftCell="A19" zoomScaleNormal="100" zoomScaleSheetLayoutView="100" workbookViewId="0">
      <selection activeCell="T41" sqref="T41"/>
    </sheetView>
  </sheetViews>
  <sheetFormatPr defaultRowHeight="14.25" x14ac:dyDescent="0.2"/>
  <cols>
    <col min="1" max="1" width="28.875" bestFit="1" customWidth="1"/>
    <col min="2" max="2" width="0.625" customWidth="1"/>
    <col min="3" max="3" width="11.75" bestFit="1" customWidth="1"/>
    <col min="4" max="4" width="0.75" customWidth="1"/>
    <col min="5" max="5" width="16.375" bestFit="1" customWidth="1"/>
    <col min="6" max="6" width="0.625" customWidth="1"/>
    <col min="7" max="7" width="17.75" bestFit="1" customWidth="1"/>
    <col min="8" max="8" width="0.75" customWidth="1"/>
    <col min="9" max="9" width="17.75" bestFit="1" customWidth="1"/>
    <col min="10" max="10" width="1" customWidth="1"/>
    <col min="11" max="11" width="11.75" bestFit="1" customWidth="1"/>
    <col min="12" max="12" width="0.75" customWidth="1"/>
    <col min="13" max="13" width="16.375" bestFit="1" customWidth="1"/>
    <col min="14" max="14" width="1" customWidth="1"/>
    <col min="15" max="15" width="17.25" bestFit="1" customWidth="1"/>
    <col min="16" max="16" width="1" customWidth="1"/>
    <col min="17" max="17" width="16.375" bestFit="1" customWidth="1"/>
  </cols>
  <sheetData>
    <row r="1" spans="1:17" ht="21" x14ac:dyDescent="0.55000000000000004">
      <c r="A1" s="121" t="str">
        <f>مقدمه!U4</f>
        <v>صندوق سرمایه گذاری بازده سهام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</row>
    <row r="2" spans="1:17" ht="21" x14ac:dyDescent="0.55000000000000004">
      <c r="A2" s="121" t="s">
        <v>84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</row>
    <row r="3" spans="1:17" ht="21" x14ac:dyDescent="0.55000000000000004">
      <c r="A3" s="121" t="str">
        <f>مقدمه!U7</f>
        <v>برای ماه منتهی به 1404/12/29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</row>
    <row r="4" spans="1:17" ht="25.5" x14ac:dyDescent="0.2">
      <c r="A4" s="122" t="s">
        <v>67</v>
      </c>
      <c r="B4" s="122"/>
      <c r="C4" s="122"/>
      <c r="D4" s="122"/>
      <c r="E4" s="122"/>
      <c r="F4" s="122"/>
      <c r="G4" s="122"/>
      <c r="H4" s="122"/>
    </row>
    <row r="5" spans="1:17" ht="16.5" customHeight="1" thickBot="1" x14ac:dyDescent="0.5">
      <c r="A5" s="13"/>
      <c r="B5" s="13"/>
      <c r="C5" s="147" t="str">
        <f>مقدمه!T11</f>
        <v>از 1404/11/30 تا  1404/12/29</v>
      </c>
      <c r="D5" s="147"/>
      <c r="E5" s="147"/>
      <c r="F5" s="147"/>
      <c r="G5" s="147"/>
      <c r="H5" s="147"/>
      <c r="I5" s="147"/>
      <c r="J5" s="13"/>
      <c r="K5" s="147" t="str">
        <f>مقدمه!V11</f>
        <v>از ابتدای سال مالی تا 1404/12/29</v>
      </c>
      <c r="L5" s="147"/>
      <c r="M5" s="147"/>
      <c r="N5" s="147"/>
      <c r="O5" s="147"/>
      <c r="P5" s="147"/>
      <c r="Q5" s="147"/>
    </row>
    <row r="6" spans="1:17" ht="53.25" customHeight="1" thickBot="1" x14ac:dyDescent="0.5">
      <c r="A6" s="40" t="s">
        <v>56</v>
      </c>
      <c r="B6" s="40"/>
      <c r="C6" s="44" t="s">
        <v>5</v>
      </c>
      <c r="D6" s="40"/>
      <c r="E6" s="46" t="s">
        <v>30</v>
      </c>
      <c r="F6" s="40"/>
      <c r="G6" s="44" t="s">
        <v>68</v>
      </c>
      <c r="H6" s="40"/>
      <c r="I6" s="52" t="s">
        <v>69</v>
      </c>
      <c r="J6" s="13"/>
      <c r="K6" s="44" t="s">
        <v>5</v>
      </c>
      <c r="L6" s="40"/>
      <c r="M6" s="46" t="s">
        <v>30</v>
      </c>
      <c r="N6" s="40"/>
      <c r="O6" s="44" t="s">
        <v>68</v>
      </c>
      <c r="P6" s="40"/>
      <c r="Q6" s="52" t="s">
        <v>69</v>
      </c>
    </row>
    <row r="7" spans="1:17" ht="18.75" x14ac:dyDescent="0.45">
      <c r="A7" s="13" t="s">
        <v>147</v>
      </c>
      <c r="B7" s="13"/>
      <c r="C7" s="79">
        <v>300000</v>
      </c>
      <c r="D7" s="79"/>
      <c r="E7" s="79">
        <v>2357633520</v>
      </c>
      <c r="F7" s="79"/>
      <c r="G7" s="79">
        <v>-2500520400</v>
      </c>
      <c r="H7" s="79"/>
      <c r="I7" s="79">
        <v>-142886880</v>
      </c>
      <c r="J7" s="79"/>
      <c r="K7" s="79">
        <v>300000</v>
      </c>
      <c r="L7" s="79"/>
      <c r="M7" s="79">
        <v>2357633520</v>
      </c>
      <c r="N7" s="79"/>
      <c r="O7" s="79">
        <v>-3301282290</v>
      </c>
      <c r="P7" s="79"/>
      <c r="Q7" s="79">
        <v>-943648770</v>
      </c>
    </row>
    <row r="8" spans="1:17" ht="18.75" x14ac:dyDescent="0.45">
      <c r="A8" s="13" t="s">
        <v>179</v>
      </c>
      <c r="B8" s="13"/>
      <c r="C8" s="79">
        <v>600000</v>
      </c>
      <c r="D8" s="79"/>
      <c r="E8" s="79">
        <v>16080727620</v>
      </c>
      <c r="F8" s="79"/>
      <c r="G8" s="79">
        <v>-16622507040</v>
      </c>
      <c r="H8" s="79"/>
      <c r="I8" s="79">
        <v>-541779420</v>
      </c>
      <c r="J8" s="79"/>
      <c r="K8" s="79">
        <v>600000</v>
      </c>
      <c r="L8" s="79"/>
      <c r="M8" s="79">
        <v>16080727620</v>
      </c>
      <c r="N8" s="79"/>
      <c r="O8" s="79">
        <v>-17239570386</v>
      </c>
      <c r="P8" s="79"/>
      <c r="Q8" s="79">
        <v>-1158842766</v>
      </c>
    </row>
    <row r="9" spans="1:17" ht="18.75" x14ac:dyDescent="0.45">
      <c r="A9" s="13" t="s">
        <v>148</v>
      </c>
      <c r="B9" s="13"/>
      <c r="C9" s="79">
        <v>4622767</v>
      </c>
      <c r="D9" s="79"/>
      <c r="E9" s="79">
        <v>22687465277</v>
      </c>
      <c r="F9" s="79"/>
      <c r="G9" s="79">
        <v>-19861897171</v>
      </c>
      <c r="H9" s="79"/>
      <c r="I9" s="79">
        <v>2825568106</v>
      </c>
      <c r="J9" s="79"/>
      <c r="K9" s="79">
        <v>4622767</v>
      </c>
      <c r="L9" s="79"/>
      <c r="M9" s="79">
        <v>22687465277</v>
      </c>
      <c r="N9" s="79"/>
      <c r="O9" s="79">
        <v>-25228681562</v>
      </c>
      <c r="P9" s="79"/>
      <c r="Q9" s="79">
        <v>-2541216285</v>
      </c>
    </row>
    <row r="10" spans="1:17" ht="18.75" x14ac:dyDescent="0.45">
      <c r="A10" s="13" t="s">
        <v>160</v>
      </c>
      <c r="B10" s="13"/>
      <c r="C10" s="79">
        <v>2650327</v>
      </c>
      <c r="D10" s="79"/>
      <c r="E10" s="79">
        <v>22537728565</v>
      </c>
      <c r="F10" s="79"/>
      <c r="G10" s="79">
        <v>-24930882943</v>
      </c>
      <c r="H10" s="79"/>
      <c r="I10" s="79">
        <v>-2393154378</v>
      </c>
      <c r="J10" s="79"/>
      <c r="K10" s="79">
        <v>2650327</v>
      </c>
      <c r="L10" s="79"/>
      <c r="M10" s="79">
        <v>22537728565</v>
      </c>
      <c r="N10" s="79"/>
      <c r="O10" s="79">
        <v>-26079986437</v>
      </c>
      <c r="P10" s="79"/>
      <c r="Q10" s="79">
        <v>-3542257872</v>
      </c>
    </row>
    <row r="11" spans="1:17" ht="18.75" x14ac:dyDescent="0.45">
      <c r="A11" s="13" t="s">
        <v>171</v>
      </c>
      <c r="B11" s="13"/>
      <c r="C11" s="79">
        <v>3282744</v>
      </c>
      <c r="D11" s="79"/>
      <c r="E11" s="79">
        <v>26840715529</v>
      </c>
      <c r="F11" s="79"/>
      <c r="G11" s="79">
        <v>-28925431295</v>
      </c>
      <c r="H11" s="79"/>
      <c r="I11" s="79">
        <v>-2084715766</v>
      </c>
      <c r="J11" s="79"/>
      <c r="K11" s="79">
        <v>3282744</v>
      </c>
      <c r="L11" s="79"/>
      <c r="M11" s="79">
        <v>26840715529</v>
      </c>
      <c r="N11" s="79"/>
      <c r="O11" s="79">
        <v>-29424081378</v>
      </c>
      <c r="P11" s="79"/>
      <c r="Q11" s="79">
        <v>-2583365849</v>
      </c>
    </row>
    <row r="12" spans="1:17" ht="18.75" x14ac:dyDescent="0.45">
      <c r="A12" s="13" t="s">
        <v>180</v>
      </c>
      <c r="B12" s="13"/>
      <c r="C12" s="79">
        <v>2348556</v>
      </c>
      <c r="D12" s="79"/>
      <c r="E12" s="79">
        <v>8762310253</v>
      </c>
      <c r="F12" s="79"/>
      <c r="G12" s="79">
        <v>-8986028814</v>
      </c>
      <c r="H12" s="79"/>
      <c r="I12" s="79">
        <v>-223718561</v>
      </c>
      <c r="J12" s="79"/>
      <c r="K12" s="79">
        <v>2348556</v>
      </c>
      <c r="L12" s="79"/>
      <c r="M12" s="79">
        <v>8762310253</v>
      </c>
      <c r="N12" s="79"/>
      <c r="O12" s="79">
        <v>-9016548606</v>
      </c>
      <c r="P12" s="79"/>
      <c r="Q12" s="79">
        <v>-254238353</v>
      </c>
    </row>
    <row r="13" spans="1:17" ht="18.75" x14ac:dyDescent="0.45">
      <c r="A13" s="13" t="s">
        <v>150</v>
      </c>
      <c r="B13" s="13"/>
      <c r="C13" s="79">
        <v>12500000</v>
      </c>
      <c r="D13" s="79"/>
      <c r="E13" s="79">
        <v>97986662500</v>
      </c>
      <c r="F13" s="79"/>
      <c r="G13" s="79">
        <v>-99475067500</v>
      </c>
      <c r="H13" s="79"/>
      <c r="I13" s="79">
        <v>-1488405000</v>
      </c>
      <c r="J13" s="79"/>
      <c r="K13" s="79">
        <v>12500000</v>
      </c>
      <c r="L13" s="79"/>
      <c r="M13" s="79">
        <v>97986662500</v>
      </c>
      <c r="N13" s="79"/>
      <c r="O13" s="79">
        <v>-118559048630</v>
      </c>
      <c r="P13" s="79"/>
      <c r="Q13" s="79">
        <v>-20572386130</v>
      </c>
    </row>
    <row r="14" spans="1:17" ht="18.75" x14ac:dyDescent="0.45">
      <c r="A14" s="13" t="s">
        <v>181</v>
      </c>
      <c r="B14" s="13"/>
      <c r="C14" s="79">
        <v>1190966</v>
      </c>
      <c r="D14" s="79"/>
      <c r="E14" s="79">
        <v>7988696475</v>
      </c>
      <c r="F14" s="79"/>
      <c r="G14" s="79">
        <v>-5818017346</v>
      </c>
      <c r="H14" s="79"/>
      <c r="I14" s="79">
        <v>2170679129</v>
      </c>
      <c r="J14" s="79"/>
      <c r="K14" s="79">
        <v>1190966</v>
      </c>
      <c r="L14" s="79"/>
      <c r="M14" s="79">
        <v>7988696475</v>
      </c>
      <c r="N14" s="79"/>
      <c r="O14" s="79">
        <v>-9135421470</v>
      </c>
      <c r="P14" s="79"/>
      <c r="Q14" s="79">
        <v>-1146724995</v>
      </c>
    </row>
    <row r="15" spans="1:17" ht="18.75" x14ac:dyDescent="0.45">
      <c r="A15" s="13" t="s">
        <v>165</v>
      </c>
      <c r="B15" s="13"/>
      <c r="C15" s="79">
        <v>7458812</v>
      </c>
      <c r="D15" s="79"/>
      <c r="E15" s="79">
        <v>79562420373</v>
      </c>
      <c r="F15" s="79"/>
      <c r="G15" s="79">
        <v>-80341362045</v>
      </c>
      <c r="H15" s="79"/>
      <c r="I15" s="79">
        <v>-778941672</v>
      </c>
      <c r="J15" s="79"/>
      <c r="K15" s="79">
        <v>7458812</v>
      </c>
      <c r="L15" s="79"/>
      <c r="M15" s="79">
        <v>79562420373</v>
      </c>
      <c r="N15" s="79"/>
      <c r="O15" s="79">
        <v>-73271438295</v>
      </c>
      <c r="P15" s="79"/>
      <c r="Q15" s="79">
        <v>6290982078</v>
      </c>
    </row>
    <row r="16" spans="1:17" ht="18.75" x14ac:dyDescent="0.45">
      <c r="A16" s="13" t="s">
        <v>173</v>
      </c>
      <c r="B16" s="13"/>
      <c r="C16" s="79">
        <v>10000000</v>
      </c>
      <c r="D16" s="79"/>
      <c r="E16" s="79">
        <v>34124165300</v>
      </c>
      <c r="F16" s="79"/>
      <c r="G16" s="79">
        <v>-37795564300</v>
      </c>
      <c r="H16" s="79"/>
      <c r="I16" s="79">
        <v>-3671399000</v>
      </c>
      <c r="J16" s="79"/>
      <c r="K16" s="79">
        <v>10000000</v>
      </c>
      <c r="L16" s="79"/>
      <c r="M16" s="79">
        <v>34124165300</v>
      </c>
      <c r="N16" s="79"/>
      <c r="O16" s="79">
        <v>-50281061984</v>
      </c>
      <c r="P16" s="79"/>
      <c r="Q16" s="79">
        <v>-16156896684</v>
      </c>
    </row>
    <row r="17" spans="1:17" ht="18.75" x14ac:dyDescent="0.45">
      <c r="A17" s="13" t="s">
        <v>158</v>
      </c>
      <c r="B17" s="13"/>
      <c r="C17" s="79">
        <v>111763</v>
      </c>
      <c r="D17" s="79"/>
      <c r="E17" s="79">
        <v>108472462</v>
      </c>
      <c r="F17" s="79"/>
      <c r="G17" s="79">
        <v>17164206</v>
      </c>
      <c r="H17" s="79"/>
      <c r="I17" s="79">
        <v>125636668</v>
      </c>
      <c r="J17" s="79"/>
      <c r="K17" s="79">
        <v>111763</v>
      </c>
      <c r="L17" s="79"/>
      <c r="M17" s="79">
        <v>108472462</v>
      </c>
      <c r="N17" s="79"/>
      <c r="O17" s="79">
        <v>-112121898</v>
      </c>
      <c r="P17" s="79"/>
      <c r="Q17" s="79">
        <v>-3649436</v>
      </c>
    </row>
    <row r="18" spans="1:17" ht="18.75" x14ac:dyDescent="0.45">
      <c r="A18" s="13" t="s">
        <v>182</v>
      </c>
      <c r="B18" s="13"/>
      <c r="C18" s="79">
        <v>2001852</v>
      </c>
      <c r="D18" s="79"/>
      <c r="E18" s="79">
        <v>71032865985</v>
      </c>
      <c r="F18" s="79"/>
      <c r="G18" s="79">
        <v>-77576765280</v>
      </c>
      <c r="H18" s="79"/>
      <c r="I18" s="79">
        <v>-6543899295</v>
      </c>
      <c r="J18" s="79"/>
      <c r="K18" s="79">
        <v>2001852</v>
      </c>
      <c r="L18" s="79"/>
      <c r="M18" s="79">
        <v>71032865985</v>
      </c>
      <c r="N18" s="79"/>
      <c r="O18" s="79">
        <v>-78957609700</v>
      </c>
      <c r="P18" s="79"/>
      <c r="Q18" s="79">
        <v>-7924743715</v>
      </c>
    </row>
    <row r="19" spans="1:17" ht="18.75" x14ac:dyDescent="0.45">
      <c r="A19" s="13" t="s">
        <v>152</v>
      </c>
      <c r="B19" s="13"/>
      <c r="C19" s="79">
        <v>8679497</v>
      </c>
      <c r="D19" s="79"/>
      <c r="E19" s="79">
        <v>19886041966</v>
      </c>
      <c r="F19" s="79"/>
      <c r="G19" s="79">
        <v>-20876468482</v>
      </c>
      <c r="H19" s="79"/>
      <c r="I19" s="79">
        <v>-990426516</v>
      </c>
      <c r="J19" s="79"/>
      <c r="K19" s="79">
        <v>8679497</v>
      </c>
      <c r="L19" s="79"/>
      <c r="M19" s="79">
        <v>19886041966</v>
      </c>
      <c r="N19" s="79"/>
      <c r="O19" s="79">
        <v>-21186515044</v>
      </c>
      <c r="P19" s="79"/>
      <c r="Q19" s="79">
        <v>-1300473078</v>
      </c>
    </row>
    <row r="20" spans="1:17" ht="18.75" x14ac:dyDescent="0.45">
      <c r="A20" s="13" t="s">
        <v>166</v>
      </c>
      <c r="B20" s="13"/>
      <c r="C20" s="79">
        <v>10000000</v>
      </c>
      <c r="D20" s="79"/>
      <c r="E20" s="79">
        <v>93571061000</v>
      </c>
      <c r="F20" s="79"/>
      <c r="G20" s="79">
        <v>-99723135000</v>
      </c>
      <c r="H20" s="79"/>
      <c r="I20" s="79">
        <v>-6152074000</v>
      </c>
      <c r="J20" s="79"/>
      <c r="K20" s="79">
        <v>10000000</v>
      </c>
      <c r="L20" s="79"/>
      <c r="M20" s="79">
        <v>93571061000</v>
      </c>
      <c r="N20" s="79"/>
      <c r="O20" s="79">
        <v>-154639054764</v>
      </c>
      <c r="P20" s="79"/>
      <c r="Q20" s="79">
        <v>-61067993764</v>
      </c>
    </row>
    <row r="21" spans="1:17" ht="18.75" x14ac:dyDescent="0.45">
      <c r="A21" s="13" t="s">
        <v>161</v>
      </c>
      <c r="B21" s="13"/>
      <c r="C21" s="79">
        <v>47799821</v>
      </c>
      <c r="D21" s="79"/>
      <c r="E21" s="79">
        <v>145990550768</v>
      </c>
      <c r="F21" s="79"/>
      <c r="G21" s="79">
        <v>-144816008199</v>
      </c>
      <c r="H21" s="79"/>
      <c r="I21" s="79">
        <v>1174542569</v>
      </c>
      <c r="J21" s="79"/>
      <c r="K21" s="79">
        <v>47799821</v>
      </c>
      <c r="L21" s="79"/>
      <c r="M21" s="79">
        <v>145990550768</v>
      </c>
      <c r="N21" s="79"/>
      <c r="O21" s="79">
        <v>-113073902868</v>
      </c>
      <c r="P21" s="79"/>
      <c r="Q21" s="79">
        <v>32916647900</v>
      </c>
    </row>
    <row r="22" spans="1:17" ht="18.75" x14ac:dyDescent="0.45">
      <c r="A22" s="13" t="s">
        <v>162</v>
      </c>
      <c r="B22" s="13"/>
      <c r="C22" s="79">
        <v>749</v>
      </c>
      <c r="D22" s="79"/>
      <c r="E22" s="79">
        <v>93867457</v>
      </c>
      <c r="F22" s="79"/>
      <c r="G22" s="79">
        <v>-87290044</v>
      </c>
      <c r="H22" s="79"/>
      <c r="I22" s="79">
        <v>6577413</v>
      </c>
      <c r="J22" s="79"/>
      <c r="K22" s="79">
        <v>749</v>
      </c>
      <c r="L22" s="79"/>
      <c r="M22" s="79">
        <v>93867457</v>
      </c>
      <c r="N22" s="79"/>
      <c r="O22" s="79">
        <v>-107951285</v>
      </c>
      <c r="P22" s="79"/>
      <c r="Q22" s="79">
        <v>-14083828</v>
      </c>
    </row>
    <row r="23" spans="1:17" ht="18.75" x14ac:dyDescent="0.45">
      <c r="A23" s="13" t="s">
        <v>188</v>
      </c>
      <c r="B23" s="13"/>
      <c r="C23" s="79">
        <v>750000</v>
      </c>
      <c r="D23" s="79"/>
      <c r="E23" s="79">
        <v>6556424025</v>
      </c>
      <c r="F23" s="79"/>
      <c r="G23" s="79">
        <v>-7921414920</v>
      </c>
      <c r="H23" s="79"/>
      <c r="I23" s="79">
        <v>-1364990895</v>
      </c>
      <c r="J23" s="79"/>
      <c r="K23" s="79">
        <v>750000</v>
      </c>
      <c r="L23" s="79"/>
      <c r="M23" s="79">
        <v>6556424025</v>
      </c>
      <c r="N23" s="79"/>
      <c r="O23" s="79">
        <v>-6173780430</v>
      </c>
      <c r="P23" s="79"/>
      <c r="Q23" s="79">
        <v>382643595</v>
      </c>
    </row>
    <row r="24" spans="1:17" ht="18.75" x14ac:dyDescent="0.45">
      <c r="A24" s="13" t="s">
        <v>163</v>
      </c>
      <c r="B24" s="13"/>
      <c r="C24" s="79">
        <v>7304061</v>
      </c>
      <c r="D24" s="79"/>
      <c r="E24" s="79">
        <v>20438233719</v>
      </c>
      <c r="F24" s="79"/>
      <c r="G24" s="79">
        <v>-20945565761</v>
      </c>
      <c r="H24" s="79"/>
      <c r="I24" s="79">
        <v>-507332042</v>
      </c>
      <c r="J24" s="79"/>
      <c r="K24" s="79">
        <v>7304061</v>
      </c>
      <c r="L24" s="79"/>
      <c r="M24" s="79">
        <v>20438233719</v>
      </c>
      <c r="N24" s="79"/>
      <c r="O24" s="79">
        <v>-23554701981</v>
      </c>
      <c r="P24" s="79"/>
      <c r="Q24" s="79">
        <v>-3116468262</v>
      </c>
    </row>
    <row r="25" spans="1:17" ht="18.75" x14ac:dyDescent="0.45">
      <c r="A25" s="13" t="s">
        <v>167</v>
      </c>
      <c r="B25" s="13"/>
      <c r="C25" s="79">
        <v>165771</v>
      </c>
      <c r="D25" s="79"/>
      <c r="E25" s="79">
        <v>1809385495</v>
      </c>
      <c r="F25" s="79"/>
      <c r="G25" s="79">
        <v>1911100944</v>
      </c>
      <c r="H25" s="79"/>
      <c r="I25" s="79">
        <v>3720486439</v>
      </c>
      <c r="J25" s="79"/>
      <c r="K25" s="79">
        <v>165771</v>
      </c>
      <c r="L25" s="79"/>
      <c r="M25" s="79">
        <v>1809385495</v>
      </c>
      <c r="N25" s="79"/>
      <c r="O25" s="79">
        <v>-2587736250</v>
      </c>
      <c r="P25" s="79"/>
      <c r="Q25" s="79">
        <v>-778350755</v>
      </c>
    </row>
    <row r="26" spans="1:17" ht="18.75" x14ac:dyDescent="0.45">
      <c r="A26" s="13" t="s">
        <v>175</v>
      </c>
      <c r="B26" s="13"/>
      <c r="C26" s="79">
        <v>3331071</v>
      </c>
      <c r="D26" s="79"/>
      <c r="E26" s="79">
        <v>37137694835</v>
      </c>
      <c r="F26" s="79"/>
      <c r="G26" s="79">
        <v>-33576821539</v>
      </c>
      <c r="H26" s="79"/>
      <c r="I26" s="79">
        <v>3560873296</v>
      </c>
      <c r="J26" s="79"/>
      <c r="K26" s="79">
        <v>3331071</v>
      </c>
      <c r="L26" s="79"/>
      <c r="M26" s="79">
        <v>37137694835</v>
      </c>
      <c r="N26" s="79"/>
      <c r="O26" s="79">
        <v>-55409715798</v>
      </c>
      <c r="P26" s="79"/>
      <c r="Q26" s="79">
        <v>-18272020963</v>
      </c>
    </row>
    <row r="27" spans="1:17" ht="18.75" x14ac:dyDescent="0.45">
      <c r="A27" s="13" t="s">
        <v>176</v>
      </c>
      <c r="B27" s="13"/>
      <c r="C27" s="79">
        <v>837499</v>
      </c>
      <c r="D27" s="79"/>
      <c r="E27" s="79">
        <v>3451247378</v>
      </c>
      <c r="F27" s="79"/>
      <c r="G27" s="79">
        <v>-3712189272</v>
      </c>
      <c r="H27" s="79"/>
      <c r="I27" s="79">
        <v>-260941894</v>
      </c>
      <c r="J27" s="79"/>
      <c r="K27" s="79">
        <v>837499</v>
      </c>
      <c r="L27" s="79"/>
      <c r="M27" s="79">
        <v>3451247378</v>
      </c>
      <c r="N27" s="79"/>
      <c r="O27" s="79">
        <v>-3577178853</v>
      </c>
      <c r="P27" s="79"/>
      <c r="Q27" s="79">
        <v>-125931475</v>
      </c>
    </row>
    <row r="28" spans="1:17" ht="18.75" x14ac:dyDescent="0.45">
      <c r="A28" s="13" t="s">
        <v>168</v>
      </c>
      <c r="B28" s="13"/>
      <c r="C28" s="79">
        <v>1475169</v>
      </c>
      <c r="D28" s="79"/>
      <c r="E28" s="79">
        <v>10269991894</v>
      </c>
      <c r="F28" s="79"/>
      <c r="G28" s="79">
        <v>-10269991894</v>
      </c>
      <c r="H28" s="79"/>
      <c r="I28" s="79">
        <v>0</v>
      </c>
      <c r="J28" s="79"/>
      <c r="K28" s="79">
        <v>1475169</v>
      </c>
      <c r="L28" s="79"/>
      <c r="M28" s="79">
        <v>10269991894</v>
      </c>
      <c r="N28" s="79"/>
      <c r="O28" s="79">
        <v>-10083943875</v>
      </c>
      <c r="P28" s="79"/>
      <c r="Q28" s="79">
        <v>186048019</v>
      </c>
    </row>
    <row r="29" spans="1:17" ht="18.75" x14ac:dyDescent="0.45">
      <c r="A29" s="13" t="s">
        <v>169</v>
      </c>
      <c r="B29" s="13"/>
      <c r="C29" s="79">
        <v>257500</v>
      </c>
      <c r="D29" s="79"/>
      <c r="E29" s="79">
        <v>3955287448</v>
      </c>
      <c r="F29" s="79"/>
      <c r="G29" s="79">
        <v>-4203131689</v>
      </c>
      <c r="H29" s="79"/>
      <c r="I29" s="79">
        <v>-247844241</v>
      </c>
      <c r="J29" s="79"/>
      <c r="K29" s="79">
        <v>257500</v>
      </c>
      <c r="L29" s="79"/>
      <c r="M29" s="79">
        <v>3955287448</v>
      </c>
      <c r="N29" s="79"/>
      <c r="O29" s="79">
        <v>-5176622976</v>
      </c>
      <c r="P29" s="79"/>
      <c r="Q29" s="79">
        <v>-1221335528</v>
      </c>
    </row>
    <row r="30" spans="1:17" ht="18.75" x14ac:dyDescent="0.45">
      <c r="A30" s="13" t="s">
        <v>189</v>
      </c>
      <c r="B30" s="13"/>
      <c r="C30" s="79">
        <v>888426</v>
      </c>
      <c r="D30" s="79"/>
      <c r="E30" s="79">
        <v>9023392128</v>
      </c>
      <c r="F30" s="79"/>
      <c r="G30" s="79">
        <v>-13889833655</v>
      </c>
      <c r="H30" s="79"/>
      <c r="I30" s="79">
        <v>-4866441527</v>
      </c>
      <c r="J30" s="79"/>
      <c r="K30" s="79">
        <v>888426</v>
      </c>
      <c r="L30" s="79"/>
      <c r="M30" s="79">
        <v>9023392128</v>
      </c>
      <c r="N30" s="79"/>
      <c r="O30" s="79">
        <v>-13889833655</v>
      </c>
      <c r="P30" s="79"/>
      <c r="Q30" s="79">
        <v>-4866441527</v>
      </c>
    </row>
    <row r="31" spans="1:17" ht="19.5" thickBot="1" x14ac:dyDescent="0.5">
      <c r="A31" s="13"/>
      <c r="B31" s="13"/>
      <c r="C31" s="10"/>
      <c r="D31" s="13"/>
      <c r="E31" s="94">
        <f>SUM(E7:E30)</f>
        <v>742253041972</v>
      </c>
      <c r="F31" s="103"/>
      <c r="G31" s="94">
        <f>SUM(G7:G30)</f>
        <v>-760927629439</v>
      </c>
      <c r="H31" s="103"/>
      <c r="I31" s="94">
        <f>SUM(I7:I30)</f>
        <v>-18674587467</v>
      </c>
      <c r="J31" s="103"/>
      <c r="K31" s="17"/>
      <c r="L31" s="103"/>
      <c r="M31" s="94">
        <f>SUM(M7:M30)</f>
        <v>742253041972</v>
      </c>
      <c r="N31" s="103"/>
      <c r="O31" s="94">
        <f>SUM(O7:O30)</f>
        <v>-850067790415</v>
      </c>
      <c r="P31" s="103"/>
      <c r="Q31" s="94">
        <f>SUM(Q7:Q30)</f>
        <v>-107814748443</v>
      </c>
    </row>
    <row r="32" spans="1:17" ht="18.75" thickTop="1" x14ac:dyDescent="0.45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</row>
    <row r="33" spans="1:17" ht="18" x14ac:dyDescent="0.45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</row>
    <row r="34" spans="1:17" ht="18" x14ac:dyDescent="0.45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</row>
    <row r="35" spans="1:17" ht="18" x14ac:dyDescent="0.45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</row>
    <row r="36" spans="1:17" ht="18" x14ac:dyDescent="0.45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</row>
    <row r="37" spans="1:17" ht="18" x14ac:dyDescent="0.45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</row>
    <row r="38" spans="1:17" ht="18" x14ac:dyDescent="0.45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</row>
    <row r="39" spans="1:17" ht="18" x14ac:dyDescent="0.45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</row>
    <row r="40" spans="1:17" ht="18" x14ac:dyDescent="0.45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</row>
    <row r="41" spans="1:17" ht="18" x14ac:dyDescent="0.45">
      <c r="A41" s="165" t="s">
        <v>70</v>
      </c>
      <c r="B41" s="165"/>
      <c r="C41" s="165"/>
      <c r="D41" s="165"/>
      <c r="E41" s="165"/>
      <c r="F41" s="165"/>
      <c r="G41" s="165"/>
      <c r="H41" s="165"/>
      <c r="I41" s="165"/>
      <c r="J41" s="165"/>
      <c r="K41" s="165"/>
      <c r="L41" s="165"/>
      <c r="M41" s="165"/>
      <c r="N41" s="165"/>
      <c r="O41" s="165"/>
      <c r="P41" s="165"/>
      <c r="Q41" s="165"/>
    </row>
  </sheetData>
  <mergeCells count="7">
    <mergeCell ref="A41:Q41"/>
    <mergeCell ref="C5:I5"/>
    <mergeCell ref="K5:Q5"/>
    <mergeCell ref="A4:H4"/>
    <mergeCell ref="A1:Q1"/>
    <mergeCell ref="A2:Q2"/>
    <mergeCell ref="A3:Q3"/>
  </mergeCells>
  <pageMargins left="0.7" right="0.7" top="0.75" bottom="0.75" header="0.3" footer="0.3"/>
  <pageSetup scale="5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A1:Y25"/>
  <sheetViews>
    <sheetView rightToLeft="1" view="pageBreakPreview" zoomScale="85" zoomScaleNormal="100" zoomScaleSheetLayoutView="85" workbookViewId="0">
      <selection activeCell="K30" sqref="K30:AF30"/>
    </sheetView>
  </sheetViews>
  <sheetFormatPr defaultColWidth="9.125" defaultRowHeight="15.75" x14ac:dyDescent="0.4"/>
  <cols>
    <col min="1" max="1" width="22.25" style="6" customWidth="1"/>
    <col min="2" max="2" width="0.375" style="6" customWidth="1"/>
    <col min="3" max="3" width="13.25" style="6" customWidth="1"/>
    <col min="4" max="4" width="0.25" style="6" customWidth="1"/>
    <col min="5" max="5" width="12" style="6" customWidth="1"/>
    <col min="6" max="6" width="0.25" style="6" customWidth="1"/>
    <col min="7" max="7" width="11.625" style="6" customWidth="1"/>
    <col min="8" max="8" width="0.375" style="6" customWidth="1"/>
    <col min="9" max="9" width="11.75" style="6" customWidth="1"/>
    <col min="10" max="10" width="0.25" style="6" customWidth="1"/>
    <col min="11" max="11" width="12.625" style="6" customWidth="1"/>
    <col min="12" max="12" width="0.625" style="6" customWidth="1"/>
    <col min="13" max="13" width="9.125" style="6"/>
    <col min="14" max="14" width="0.375" style="6" customWidth="1"/>
    <col min="15" max="15" width="11" style="6" bestFit="1" customWidth="1"/>
    <col min="16" max="16" width="0.375" style="6" customWidth="1"/>
    <col min="17" max="17" width="9.125" style="6" customWidth="1"/>
    <col min="18" max="18" width="0.375" style="6" customWidth="1"/>
    <col min="19" max="19" width="9.375" style="6" customWidth="1"/>
    <col min="20" max="20" width="9.125" style="6" hidden="1" customWidth="1"/>
    <col min="21" max="21" width="9.75" style="6" customWidth="1"/>
    <col min="22" max="22" width="0.375" style="6" customWidth="1"/>
    <col min="23" max="23" width="9.125" style="6"/>
    <col min="24" max="24" width="0.625" style="6" customWidth="1"/>
    <col min="25" max="25" width="9.125" style="6"/>
    <col min="26" max="26" width="0.625" style="6" customWidth="1"/>
    <col min="27" max="16384" width="9.125" style="6"/>
  </cols>
  <sheetData>
    <row r="1" spans="1:25" ht="21" x14ac:dyDescent="0.55000000000000004">
      <c r="A1" s="121" t="str">
        <f>مقدمه!U4</f>
        <v>صندوق سرمایه گذاری بازده سهام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</row>
    <row r="2" spans="1:25" ht="21" x14ac:dyDescent="0.55000000000000004">
      <c r="A2" s="121" t="s">
        <v>78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</row>
    <row r="3" spans="1:25" ht="21.75" thickBot="1" x14ac:dyDescent="0.6">
      <c r="A3" s="121" t="str">
        <f>مقدمه!U7</f>
        <v>برای ماه منتهی به 1404/12/29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</row>
    <row r="4" spans="1:25" ht="25.5" x14ac:dyDescent="0.4">
      <c r="A4" s="131" t="s">
        <v>79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</row>
    <row r="5" spans="1:25" ht="16.5" thickBot="1" x14ac:dyDescent="0.45">
      <c r="A5" s="1"/>
      <c r="B5" s="1"/>
      <c r="C5" s="3"/>
      <c r="D5" s="3"/>
      <c r="E5" s="3"/>
      <c r="F5" s="3"/>
      <c r="G5" s="3"/>
      <c r="H5" s="3"/>
      <c r="I5" s="3"/>
    </row>
    <row r="6" spans="1:25" ht="16.5" thickBot="1" x14ac:dyDescent="0.45">
      <c r="A6" s="1"/>
      <c r="B6" s="1"/>
      <c r="C6" s="132" t="str">
        <f>مقدمه!Q9</f>
        <v xml:space="preserve"> 1404/11/30</v>
      </c>
      <c r="D6" s="132"/>
      <c r="E6" s="132"/>
      <c r="F6" s="132"/>
      <c r="G6" s="132"/>
      <c r="H6" s="132"/>
      <c r="I6" s="132"/>
      <c r="K6" s="132" t="str">
        <f>مقدمه!T9</f>
        <v xml:space="preserve"> 1404/12/29</v>
      </c>
      <c r="L6" s="132"/>
      <c r="M6" s="132"/>
      <c r="N6" s="132"/>
      <c r="O6" s="132"/>
      <c r="P6" s="132"/>
      <c r="Q6" s="132"/>
    </row>
    <row r="7" spans="1:25" ht="16.5" thickBot="1" x14ac:dyDescent="0.45">
      <c r="A7" s="37" t="s">
        <v>43</v>
      </c>
      <c r="B7" s="1"/>
      <c r="C7" s="37" t="s">
        <v>44</v>
      </c>
      <c r="D7" s="1"/>
      <c r="E7" s="37" t="s">
        <v>45</v>
      </c>
      <c r="F7" s="1"/>
      <c r="G7" s="37" t="s">
        <v>46</v>
      </c>
      <c r="H7" s="1"/>
      <c r="I7" s="37" t="s">
        <v>47</v>
      </c>
      <c r="K7" s="37" t="s">
        <v>44</v>
      </c>
      <c r="L7" s="1"/>
      <c r="M7" s="37" t="s">
        <v>45</v>
      </c>
      <c r="N7" s="1"/>
      <c r="O7" s="37" t="s">
        <v>46</v>
      </c>
      <c r="P7" s="1"/>
      <c r="Q7" s="37" t="s">
        <v>47</v>
      </c>
    </row>
    <row r="8" spans="1:25" x14ac:dyDescent="0.4">
      <c r="A8" s="20" t="s">
        <v>3</v>
      </c>
      <c r="B8" s="20"/>
      <c r="C8" s="23" t="s">
        <v>2</v>
      </c>
      <c r="D8" s="21"/>
      <c r="E8" s="23" t="s">
        <v>2</v>
      </c>
      <c r="F8" s="21"/>
      <c r="G8" s="21" t="s">
        <v>2</v>
      </c>
      <c r="H8" s="21"/>
      <c r="I8" s="23" t="s">
        <v>2</v>
      </c>
      <c r="K8" s="23" t="s">
        <v>2</v>
      </c>
      <c r="L8" s="21"/>
      <c r="M8" s="23" t="s">
        <v>2</v>
      </c>
      <c r="N8" s="21"/>
      <c r="O8" s="21" t="s">
        <v>2</v>
      </c>
      <c r="P8" s="21"/>
      <c r="Q8" s="23" t="s">
        <v>2</v>
      </c>
    </row>
    <row r="9" spans="1:25" x14ac:dyDescent="0.4">
      <c r="A9" s="20" t="s">
        <v>3</v>
      </c>
      <c r="B9" s="20"/>
      <c r="C9" s="23" t="s">
        <v>2</v>
      </c>
      <c r="D9" s="21"/>
      <c r="E9" s="23" t="s">
        <v>2</v>
      </c>
      <c r="F9" s="21"/>
      <c r="G9" s="23" t="s">
        <v>2</v>
      </c>
      <c r="H9" s="23"/>
      <c r="I9" s="23" t="s">
        <v>2</v>
      </c>
      <c r="K9" s="23" t="s">
        <v>2</v>
      </c>
      <c r="L9" s="21"/>
      <c r="M9" s="23" t="s">
        <v>2</v>
      </c>
      <c r="N9" s="21"/>
      <c r="O9" s="23" t="s">
        <v>2</v>
      </c>
      <c r="P9" s="23"/>
      <c r="Q9" s="23" t="s">
        <v>2</v>
      </c>
    </row>
    <row r="10" spans="1:25" ht="21" x14ac:dyDescent="0.55000000000000004">
      <c r="A10" s="61"/>
      <c r="B10" s="61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</row>
    <row r="11" spans="1:25" ht="21.75" thickBot="1" x14ac:dyDescent="0.6">
      <c r="A11" s="61"/>
      <c r="B11" s="61"/>
      <c r="C11" s="61"/>
      <c r="D11" s="61"/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61"/>
      <c r="P11" s="61"/>
      <c r="Q11" s="61"/>
    </row>
    <row r="12" spans="1:25" ht="25.5" x14ac:dyDescent="0.4">
      <c r="A12" s="131" t="s">
        <v>113</v>
      </c>
      <c r="B12" s="131"/>
      <c r="C12" s="131"/>
      <c r="D12" s="131"/>
      <c r="E12" s="131"/>
      <c r="F12" s="131"/>
      <c r="G12" s="131"/>
      <c r="H12" s="131"/>
      <c r="I12" s="131"/>
      <c r="J12" s="131"/>
      <c r="K12" s="131"/>
      <c r="L12" s="131"/>
      <c r="M12" s="131"/>
      <c r="N12" s="131"/>
      <c r="O12" s="131"/>
      <c r="P12" s="131"/>
      <c r="Q12" s="131"/>
    </row>
    <row r="13" spans="1:25" ht="16.5" thickBot="1" x14ac:dyDescent="0.45">
      <c r="A13" s="1"/>
      <c r="B13" s="1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1"/>
      <c r="O13" s="3"/>
    </row>
    <row r="14" spans="1:25" ht="18.600000000000001" customHeight="1" thickBot="1" x14ac:dyDescent="0.45">
      <c r="A14" s="1"/>
      <c r="B14" s="1"/>
      <c r="C14" s="132" t="str">
        <f>C6</f>
        <v xml:space="preserve"> 1404/11/30</v>
      </c>
      <c r="D14" s="132"/>
      <c r="E14" s="132"/>
      <c r="F14" s="132"/>
      <c r="G14" s="132"/>
      <c r="H14" s="132"/>
      <c r="I14" s="132"/>
      <c r="J14" s="132"/>
      <c r="K14" s="132"/>
      <c r="L14" s="132"/>
      <c r="M14" s="132"/>
      <c r="O14" s="132" t="str">
        <f>K6</f>
        <v xml:space="preserve"> 1404/12/29</v>
      </c>
      <c r="P14" s="132"/>
      <c r="Q14" s="132"/>
      <c r="R14" s="132"/>
      <c r="S14" s="132"/>
      <c r="T14" s="132"/>
      <c r="U14" s="132"/>
      <c r="V14" s="132"/>
      <c r="W14" s="132"/>
      <c r="X14" s="132"/>
      <c r="Y14" s="132"/>
    </row>
    <row r="15" spans="1:25" ht="16.5" thickBot="1" x14ac:dyDescent="0.45">
      <c r="A15" s="37" t="s">
        <v>43</v>
      </c>
      <c r="B15" s="1"/>
      <c r="C15" s="37" t="s">
        <v>115</v>
      </c>
      <c r="D15" s="1"/>
      <c r="E15" s="37" t="s">
        <v>114</v>
      </c>
      <c r="F15" s="1"/>
      <c r="G15" s="37" t="s">
        <v>116</v>
      </c>
      <c r="H15" s="1"/>
      <c r="I15" s="37" t="s">
        <v>93</v>
      </c>
      <c r="J15" s="1"/>
      <c r="K15" s="37" t="s">
        <v>45</v>
      </c>
      <c r="L15" s="1"/>
      <c r="M15" s="37" t="s">
        <v>46</v>
      </c>
      <c r="O15" s="37" t="s">
        <v>115</v>
      </c>
      <c r="P15" s="1"/>
      <c r="Q15" s="37" t="s">
        <v>114</v>
      </c>
      <c r="R15" s="1"/>
      <c r="S15" s="70" t="s">
        <v>116</v>
      </c>
      <c r="T15" s="1"/>
      <c r="U15" s="37" t="s">
        <v>93</v>
      </c>
      <c r="V15" s="1"/>
      <c r="W15" s="37" t="s">
        <v>45</v>
      </c>
      <c r="X15" s="1"/>
      <c r="Y15" s="37" t="s">
        <v>46</v>
      </c>
    </row>
    <row r="16" spans="1:25" x14ac:dyDescent="0.4">
      <c r="A16" s="20" t="s">
        <v>3</v>
      </c>
      <c r="B16" s="20"/>
      <c r="C16" s="23" t="s">
        <v>2</v>
      </c>
      <c r="D16" s="23"/>
      <c r="E16" s="23" t="s">
        <v>2</v>
      </c>
      <c r="F16" s="23"/>
      <c r="G16" s="23" t="s">
        <v>2</v>
      </c>
      <c r="H16" s="23"/>
      <c r="I16" s="23" t="s">
        <v>2</v>
      </c>
      <c r="J16" s="23"/>
      <c r="K16" s="23" t="s">
        <v>2</v>
      </c>
      <c r="L16" s="21"/>
      <c r="M16" s="21" t="s">
        <v>2</v>
      </c>
      <c r="O16" s="23" t="s">
        <v>2</v>
      </c>
      <c r="P16" s="23"/>
      <c r="Q16" s="23" t="s">
        <v>2</v>
      </c>
      <c r="R16" s="23"/>
      <c r="S16" s="23" t="s">
        <v>2</v>
      </c>
      <c r="T16" s="23"/>
      <c r="U16" s="23" t="s">
        <v>2</v>
      </c>
      <c r="V16" s="23"/>
      <c r="W16" s="23" t="s">
        <v>2</v>
      </c>
      <c r="X16" s="21"/>
      <c r="Y16" s="21" t="s">
        <v>2</v>
      </c>
    </row>
    <row r="17" spans="1:25" x14ac:dyDescent="0.4">
      <c r="A17" s="20" t="s">
        <v>3</v>
      </c>
      <c r="B17" s="20"/>
      <c r="C17" s="23" t="s">
        <v>2</v>
      </c>
      <c r="D17" s="23"/>
      <c r="E17" s="23" t="s">
        <v>2</v>
      </c>
      <c r="F17" s="23"/>
      <c r="G17" s="23" t="s">
        <v>2</v>
      </c>
      <c r="H17" s="23"/>
      <c r="I17" s="23" t="s">
        <v>2</v>
      </c>
      <c r="J17" s="23"/>
      <c r="K17" s="23" t="s">
        <v>2</v>
      </c>
      <c r="L17" s="21"/>
      <c r="M17" s="23" t="s">
        <v>2</v>
      </c>
      <c r="O17" s="23" t="s">
        <v>2</v>
      </c>
      <c r="P17" s="23"/>
      <c r="Q17" s="23" t="s">
        <v>2</v>
      </c>
      <c r="R17" s="23"/>
      <c r="S17" s="23" t="s">
        <v>2</v>
      </c>
      <c r="T17" s="23"/>
      <c r="U17" s="23" t="s">
        <v>2</v>
      </c>
      <c r="V17" s="23"/>
      <c r="W17" s="23" t="s">
        <v>2</v>
      </c>
      <c r="X17" s="21"/>
      <c r="Y17" s="23" t="s">
        <v>2</v>
      </c>
    </row>
    <row r="18" spans="1:25" ht="21" x14ac:dyDescent="0.55000000000000004">
      <c r="A18" s="61"/>
      <c r="B18" s="61"/>
      <c r="C18" s="61"/>
      <c r="D18" s="61"/>
      <c r="E18" s="61"/>
      <c r="F18" s="61"/>
      <c r="G18" s="61"/>
      <c r="H18" s="61"/>
      <c r="I18" s="61"/>
      <c r="J18" s="61"/>
      <c r="K18" s="61"/>
      <c r="L18" s="61"/>
      <c r="M18" s="61"/>
      <c r="N18" s="61"/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</row>
    <row r="19" spans="1:25" ht="21.75" thickBot="1" x14ac:dyDescent="0.6">
      <c r="A19" s="61"/>
      <c r="B19" s="61"/>
      <c r="C19" s="61"/>
      <c r="D19" s="61"/>
      <c r="E19" s="61"/>
      <c r="F19" s="61"/>
      <c r="G19" s="61"/>
      <c r="H19" s="61"/>
      <c r="I19" s="61"/>
      <c r="J19" s="61"/>
      <c r="K19" s="61"/>
      <c r="L19" s="61"/>
      <c r="M19" s="61"/>
      <c r="N19" s="61"/>
      <c r="O19" s="61"/>
      <c r="P19" s="61"/>
      <c r="Q19" s="61"/>
      <c r="R19" s="61"/>
      <c r="S19" s="68"/>
      <c r="T19" s="68"/>
      <c r="U19" s="68"/>
      <c r="V19" s="68"/>
      <c r="W19" s="68"/>
      <c r="X19" s="68"/>
      <c r="Y19" s="68"/>
    </row>
    <row r="20" spans="1:25" ht="25.5" x14ac:dyDescent="0.4">
      <c r="A20" s="131" t="s">
        <v>117</v>
      </c>
      <c r="B20" s="131"/>
      <c r="C20" s="131"/>
      <c r="D20" s="131"/>
      <c r="E20" s="131"/>
      <c r="F20" s="131"/>
      <c r="G20" s="131"/>
      <c r="H20" s="131"/>
      <c r="I20" s="131"/>
      <c r="J20" s="131"/>
      <c r="K20" s="131"/>
      <c r="L20" s="131"/>
      <c r="M20" s="131"/>
      <c r="N20" s="131"/>
      <c r="O20" s="131"/>
      <c r="P20" s="131"/>
      <c r="Q20" s="131"/>
    </row>
    <row r="21" spans="1:25" ht="16.5" thickBot="1" x14ac:dyDescent="0.45">
      <c r="A21" s="1"/>
      <c r="B21" s="1"/>
      <c r="C21" s="3"/>
      <c r="D21" s="3"/>
      <c r="E21" s="3"/>
    </row>
    <row r="22" spans="1:25" ht="18.600000000000001" customHeight="1" thickBot="1" x14ac:dyDescent="0.45">
      <c r="A22" s="1"/>
      <c r="B22" s="1"/>
      <c r="C22" s="132" t="str">
        <f>C14</f>
        <v xml:space="preserve"> 1404/11/30</v>
      </c>
      <c r="D22" s="132"/>
      <c r="E22" s="132"/>
      <c r="F22" s="132"/>
      <c r="G22" s="132"/>
      <c r="H22" s="132"/>
      <c r="I22" s="132"/>
      <c r="K22" s="132" t="str">
        <f>O14</f>
        <v xml:space="preserve"> 1404/12/29</v>
      </c>
      <c r="L22" s="132"/>
      <c r="M22" s="132"/>
      <c r="N22" s="132"/>
      <c r="O22" s="132"/>
      <c r="P22" s="132"/>
      <c r="Q22" s="132"/>
      <c r="R22" s="69"/>
      <c r="S22" s="69"/>
      <c r="T22" s="69"/>
      <c r="U22" s="69"/>
    </row>
    <row r="23" spans="1:25" ht="16.5" thickBot="1" x14ac:dyDescent="0.45">
      <c r="A23" s="37" t="s">
        <v>43</v>
      </c>
      <c r="B23" s="1"/>
      <c r="C23" s="37" t="s">
        <v>114</v>
      </c>
      <c r="D23" s="1"/>
      <c r="E23" s="37" t="s">
        <v>93</v>
      </c>
      <c r="F23" s="1"/>
      <c r="G23" s="37" t="s">
        <v>45</v>
      </c>
      <c r="H23" s="1"/>
      <c r="I23" s="37" t="s">
        <v>46</v>
      </c>
      <c r="K23" s="37" t="s">
        <v>114</v>
      </c>
      <c r="L23" s="1"/>
      <c r="M23" s="37" t="s">
        <v>93</v>
      </c>
      <c r="N23" s="1"/>
      <c r="O23" s="37" t="s">
        <v>45</v>
      </c>
      <c r="P23" s="1"/>
      <c r="Q23" s="37" t="s">
        <v>46</v>
      </c>
      <c r="R23" s="1"/>
      <c r="S23" s="1"/>
      <c r="T23" s="1"/>
      <c r="U23" s="1"/>
    </row>
    <row r="24" spans="1:25" x14ac:dyDescent="0.4">
      <c r="A24" s="20" t="s">
        <v>3</v>
      </c>
      <c r="B24" s="20"/>
      <c r="C24" s="23" t="s">
        <v>2</v>
      </c>
      <c r="D24" s="23"/>
      <c r="E24" s="23" t="s">
        <v>2</v>
      </c>
      <c r="F24" s="23"/>
      <c r="G24" s="23" t="s">
        <v>2</v>
      </c>
      <c r="H24" s="21"/>
      <c r="I24" s="21" t="s">
        <v>2</v>
      </c>
      <c r="K24" s="23" t="s">
        <v>2</v>
      </c>
      <c r="L24" s="23"/>
      <c r="M24" s="23" t="s">
        <v>2</v>
      </c>
      <c r="N24" s="23"/>
      <c r="O24" s="23" t="s">
        <v>2</v>
      </c>
      <c r="P24" s="21"/>
      <c r="Q24" s="21" t="s">
        <v>2</v>
      </c>
      <c r="R24" s="23"/>
      <c r="S24" s="23"/>
      <c r="T24" s="21"/>
      <c r="U24" s="21"/>
    </row>
    <row r="25" spans="1:25" x14ac:dyDescent="0.4">
      <c r="A25" s="20" t="s">
        <v>3</v>
      </c>
      <c r="B25" s="20"/>
      <c r="C25" s="23" t="s">
        <v>2</v>
      </c>
      <c r="D25" s="23"/>
      <c r="E25" s="23" t="s">
        <v>2</v>
      </c>
      <c r="F25" s="23"/>
      <c r="G25" s="23" t="s">
        <v>2</v>
      </c>
      <c r="H25" s="21"/>
      <c r="I25" s="23" t="s">
        <v>2</v>
      </c>
      <c r="K25" s="23" t="s">
        <v>2</v>
      </c>
      <c r="L25" s="23"/>
      <c r="M25" s="23" t="s">
        <v>2</v>
      </c>
      <c r="N25" s="23"/>
      <c r="O25" s="23" t="s">
        <v>2</v>
      </c>
      <c r="P25" s="21"/>
      <c r="Q25" s="23" t="s">
        <v>2</v>
      </c>
      <c r="R25" s="23"/>
      <c r="S25" s="23"/>
      <c r="T25" s="21"/>
      <c r="U25" s="23"/>
    </row>
  </sheetData>
  <mergeCells count="12">
    <mergeCell ref="A20:Q20"/>
    <mergeCell ref="C22:I22"/>
    <mergeCell ref="K22:Q22"/>
    <mergeCell ref="A1:Q1"/>
    <mergeCell ref="A2:Q2"/>
    <mergeCell ref="A3:Q3"/>
    <mergeCell ref="C6:I6"/>
    <mergeCell ref="K6:Q6"/>
    <mergeCell ref="A4:Q4"/>
    <mergeCell ref="A12:Q12"/>
    <mergeCell ref="C14:M14"/>
    <mergeCell ref="O14:Y14"/>
  </mergeCells>
  <pageMargins left="0.7" right="0.7" top="0.75" bottom="0.75" header="0.3" footer="0.3"/>
  <pageSetup scale="7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</sheetPr>
  <dimension ref="A1:W11"/>
  <sheetViews>
    <sheetView rightToLeft="1" view="pageBreakPreview" zoomScale="106" zoomScaleNormal="100" zoomScaleSheetLayoutView="106" workbookViewId="0">
      <selection activeCell="C17" sqref="C17:E18"/>
    </sheetView>
  </sheetViews>
  <sheetFormatPr defaultColWidth="9.125" defaultRowHeight="15.75" x14ac:dyDescent="0.4"/>
  <cols>
    <col min="1" max="1" width="16" style="6" customWidth="1"/>
    <col min="2" max="2" width="1.125" style="6" customWidth="1"/>
    <col min="3" max="3" width="8" style="6" bestFit="1" customWidth="1"/>
    <col min="4" max="4" width="0.875" style="6" customWidth="1"/>
    <col min="5" max="5" width="12.625" style="6" bestFit="1" customWidth="1"/>
    <col min="6" max="6" width="1.25" style="6" customWidth="1"/>
    <col min="7" max="7" width="12.375" style="6" bestFit="1" customWidth="1"/>
    <col min="8" max="8" width="0.625" style="6" customWidth="1"/>
    <col min="9" max="9" width="9.25" style="6" bestFit="1" customWidth="1"/>
    <col min="10" max="10" width="13.625" style="6" bestFit="1" customWidth="1"/>
    <col min="11" max="11" width="0.625" style="6" customWidth="1"/>
    <col min="12" max="12" width="8.25" style="6" bestFit="1" customWidth="1"/>
    <col min="13" max="13" width="11.625" style="6" bestFit="1" customWidth="1"/>
    <col min="14" max="14" width="0.625" style="6" customWidth="1"/>
    <col min="15" max="15" width="8" style="6" bestFit="1" customWidth="1"/>
    <col min="16" max="16" width="0.75" style="6" customWidth="1"/>
    <col min="17" max="17" width="13.875" style="6" bestFit="1" customWidth="1"/>
    <col min="18" max="18" width="0.625" style="6" customWidth="1"/>
    <col min="19" max="19" width="12.375" style="6" bestFit="1" customWidth="1"/>
    <col min="20" max="20" width="0.375" style="6" customWidth="1"/>
    <col min="21" max="21" width="12.375" style="6" bestFit="1" customWidth="1"/>
    <col min="22" max="22" width="0.75" style="6" customWidth="1"/>
    <col min="23" max="23" width="11.625" style="6" bestFit="1" customWidth="1"/>
    <col min="24" max="16384" width="9.125" style="6"/>
  </cols>
  <sheetData>
    <row r="1" spans="1:23" ht="21" x14ac:dyDescent="0.55000000000000004">
      <c r="A1" s="121" t="str">
        <f>مقدمه!U4</f>
        <v>صندوق سرمایه گذاری بازده سهام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121"/>
      <c r="T1" s="121"/>
      <c r="U1" s="121"/>
      <c r="V1" s="121"/>
      <c r="W1" s="121"/>
    </row>
    <row r="2" spans="1:23" ht="21" x14ac:dyDescent="0.55000000000000004">
      <c r="A2" s="121" t="s">
        <v>78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  <c r="S2" s="121"/>
      <c r="T2" s="121"/>
      <c r="U2" s="121"/>
      <c r="V2" s="121"/>
      <c r="W2" s="121"/>
    </row>
    <row r="3" spans="1:23" ht="21" x14ac:dyDescent="0.55000000000000004">
      <c r="A3" s="121" t="str">
        <f>مقدمه!U7</f>
        <v>برای ماه منتهی به 1404/12/29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</row>
    <row r="4" spans="1:23" ht="25.5" x14ac:dyDescent="0.4">
      <c r="A4" s="122" t="s">
        <v>128</v>
      </c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  <c r="M4" s="122"/>
      <c r="N4" s="122"/>
      <c r="O4" s="122"/>
      <c r="P4" s="122"/>
      <c r="Q4" s="122"/>
      <c r="R4" s="122"/>
      <c r="S4" s="122"/>
      <c r="T4" s="122"/>
      <c r="U4" s="122"/>
      <c r="V4" s="122"/>
      <c r="W4" s="122"/>
    </row>
    <row r="6" spans="1:23" ht="18.75" customHeight="1" thickBot="1" x14ac:dyDescent="0.45">
      <c r="A6" s="18"/>
      <c r="B6" s="19"/>
      <c r="C6" s="123" t="str">
        <f>مقدمه!Q9</f>
        <v xml:space="preserve"> 1404/11/30</v>
      </c>
      <c r="D6" s="123"/>
      <c r="E6" s="123"/>
      <c r="F6" s="123"/>
      <c r="G6" s="123"/>
      <c r="H6" s="19"/>
      <c r="I6" s="125" t="s">
        <v>13</v>
      </c>
      <c r="J6" s="125"/>
      <c r="K6" s="125"/>
      <c r="L6" s="125"/>
      <c r="M6" s="125"/>
      <c r="O6" s="123" t="str">
        <f>مقدمه!T9</f>
        <v xml:space="preserve"> 1404/12/29</v>
      </c>
      <c r="P6" s="123"/>
      <c r="Q6" s="123"/>
      <c r="R6" s="123"/>
      <c r="S6" s="123"/>
      <c r="T6" s="123"/>
      <c r="U6" s="123"/>
      <c r="V6" s="123"/>
      <c r="W6" s="123"/>
    </row>
    <row r="7" spans="1:23" ht="17.25" customHeight="1" x14ac:dyDescent="0.4">
      <c r="A7" s="126" t="s">
        <v>118</v>
      </c>
      <c r="B7" s="20"/>
      <c r="C7" s="127" t="s">
        <v>119</v>
      </c>
      <c r="D7" s="126"/>
      <c r="E7" s="127" t="s">
        <v>0</v>
      </c>
      <c r="F7" s="126"/>
      <c r="G7" s="119" t="s">
        <v>30</v>
      </c>
      <c r="H7" s="23"/>
      <c r="I7" s="129" t="s">
        <v>134</v>
      </c>
      <c r="J7" s="129"/>
      <c r="K7" s="22"/>
      <c r="L7" s="129" t="s">
        <v>135</v>
      </c>
      <c r="M7" s="129"/>
      <c r="O7" s="130" t="s">
        <v>5</v>
      </c>
      <c r="P7" s="126"/>
      <c r="Q7" s="119" t="s">
        <v>138</v>
      </c>
      <c r="R7" s="21"/>
      <c r="S7" s="130" t="s">
        <v>0</v>
      </c>
      <c r="T7" s="126"/>
      <c r="U7" s="119" t="s">
        <v>30</v>
      </c>
      <c r="V7" s="23"/>
      <c r="W7" s="119" t="s">
        <v>33</v>
      </c>
    </row>
    <row r="8" spans="1:23" ht="20.25" customHeight="1" thickBot="1" x14ac:dyDescent="0.45">
      <c r="A8" s="120"/>
      <c r="B8" s="20"/>
      <c r="C8" s="128"/>
      <c r="D8" s="126"/>
      <c r="E8" s="128"/>
      <c r="F8" s="126"/>
      <c r="G8" s="120"/>
      <c r="H8" s="23"/>
      <c r="I8" s="29" t="s">
        <v>5</v>
      </c>
      <c r="J8" s="29" t="s">
        <v>0</v>
      </c>
      <c r="K8" s="22"/>
      <c r="L8" s="29" t="s">
        <v>5</v>
      </c>
      <c r="M8" s="29" t="s">
        <v>77</v>
      </c>
      <c r="O8" s="128"/>
      <c r="P8" s="126"/>
      <c r="Q8" s="120"/>
      <c r="R8" s="21"/>
      <c r="S8" s="128"/>
      <c r="T8" s="126"/>
      <c r="U8" s="120"/>
      <c r="V8" s="23"/>
      <c r="W8" s="120"/>
    </row>
    <row r="9" spans="1:23" ht="32.25" customHeight="1" x14ac:dyDescent="0.4">
      <c r="A9" s="21"/>
      <c r="B9" s="20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9"/>
      <c r="R9" s="80"/>
      <c r="S9" s="80"/>
      <c r="T9" s="80"/>
      <c r="U9" s="80"/>
      <c r="V9" s="80"/>
      <c r="W9" s="82"/>
    </row>
    <row r="10" spans="1:23" ht="16.5" thickBot="1" x14ac:dyDescent="0.45">
      <c r="A10" s="20" t="s">
        <v>4</v>
      </c>
      <c r="B10" s="20"/>
      <c r="C10" s="23"/>
      <c r="D10" s="21"/>
      <c r="E10" s="78">
        <f>SUM(E9:E9)</f>
        <v>0</v>
      </c>
      <c r="F10" s="21"/>
      <c r="G10" s="81">
        <f>SUM(G9:G9)</f>
        <v>0</v>
      </c>
      <c r="H10" s="21"/>
      <c r="I10" s="78">
        <f>SUM(I9:I9)</f>
        <v>0</v>
      </c>
      <c r="J10" s="78">
        <f>SUM(J9:J9)</f>
        <v>0</v>
      </c>
      <c r="L10" s="78">
        <f>SUM(L9:L9)</f>
        <v>0</v>
      </c>
      <c r="M10" s="78">
        <f>SUM(M9:M9)</f>
        <v>0</v>
      </c>
      <c r="O10" s="23"/>
      <c r="P10" s="21"/>
      <c r="Q10" s="88">
        <f>SUM(Q9:Q9)</f>
        <v>0</v>
      </c>
      <c r="R10" s="21"/>
      <c r="S10" s="78">
        <f>SUM(S9:S9)</f>
        <v>0</v>
      </c>
      <c r="T10" s="21"/>
      <c r="U10" s="81">
        <f>SUM(U9:U9)</f>
        <v>0</v>
      </c>
      <c r="V10" s="21"/>
      <c r="W10" s="83">
        <f>SUM(W9:W9)</f>
        <v>0</v>
      </c>
    </row>
    <row r="11" spans="1:23" ht="16.5" thickTop="1" x14ac:dyDescent="0.4"/>
  </sheetData>
  <mergeCells count="22">
    <mergeCell ref="A1:W1"/>
    <mergeCell ref="A2:W2"/>
    <mergeCell ref="A3:W3"/>
    <mergeCell ref="A7:A8"/>
    <mergeCell ref="I7:J7"/>
    <mergeCell ref="L7:M7"/>
    <mergeCell ref="P7:P8"/>
    <mergeCell ref="T7:T8"/>
    <mergeCell ref="S7:S8"/>
    <mergeCell ref="O7:O8"/>
    <mergeCell ref="E7:E8"/>
    <mergeCell ref="C7:C8"/>
    <mergeCell ref="D7:D8"/>
    <mergeCell ref="A4:W4"/>
    <mergeCell ref="I6:M6"/>
    <mergeCell ref="C6:G6"/>
    <mergeCell ref="O6:W6"/>
    <mergeCell ref="F7:F8"/>
    <mergeCell ref="G7:G8"/>
    <mergeCell ref="U7:U8"/>
    <mergeCell ref="Q7:Q8"/>
    <mergeCell ref="W7:W8"/>
  </mergeCells>
  <pageMargins left="0.7" right="0.7" top="0.75" bottom="0.75" header="0.3" footer="0.3"/>
  <pageSetup scale="7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</sheetPr>
  <dimension ref="A1:AI25"/>
  <sheetViews>
    <sheetView rightToLeft="1" view="pageBreakPreview" zoomScale="90" zoomScaleNormal="100" zoomScaleSheetLayoutView="90" workbookViewId="0">
      <selection activeCell="M16" sqref="M16"/>
    </sheetView>
  </sheetViews>
  <sheetFormatPr defaultColWidth="9.125" defaultRowHeight="15.75" x14ac:dyDescent="0.4"/>
  <cols>
    <col min="1" max="1" width="18.125" style="30" customWidth="1"/>
    <col min="2" max="2" width="0.625" style="30" customWidth="1"/>
    <col min="3" max="3" width="13.375" style="30" bestFit="1" customWidth="1"/>
    <col min="4" max="4" width="0.625" style="30" customWidth="1"/>
    <col min="5" max="5" width="20.375" style="30" bestFit="1" customWidth="1"/>
    <col min="6" max="6" width="0.625" style="30" customWidth="1"/>
    <col min="7" max="7" width="11.25" style="30" bestFit="1" customWidth="1"/>
    <col min="8" max="8" width="0.625" style="30" customWidth="1"/>
    <col min="9" max="9" width="9.625" style="30" bestFit="1" customWidth="1"/>
    <col min="10" max="10" width="0.375" style="30" customWidth="1"/>
    <col min="11" max="11" width="10.75" style="30" bestFit="1" customWidth="1"/>
    <col min="12" max="12" width="0.75" style="30" customWidth="1"/>
    <col min="13" max="13" width="8.375" style="30" bestFit="1" customWidth="1"/>
    <col min="14" max="14" width="0.25" style="30" customWidth="1"/>
    <col min="15" max="15" width="7.875" style="30" bestFit="1" customWidth="1"/>
    <col min="16" max="16" width="0.375" style="30" customWidth="1"/>
    <col min="17" max="17" width="16.375" style="30" bestFit="1" customWidth="1"/>
    <col min="18" max="18" width="0.625" style="30" customWidth="1"/>
    <col min="19" max="19" width="16.125" style="30" bestFit="1" customWidth="1"/>
    <col min="20" max="20" width="0.625" style="30" customWidth="1"/>
    <col min="21" max="21" width="7.875" style="30" bestFit="1" customWidth="1"/>
    <col min="22" max="22" width="14.625" style="30" bestFit="1" customWidth="1"/>
    <col min="23" max="23" width="0.625" style="30" customWidth="1"/>
    <col min="24" max="24" width="7.875" style="30" bestFit="1" customWidth="1"/>
    <col min="25" max="25" width="14.75" style="30" bestFit="1" customWidth="1"/>
    <col min="26" max="26" width="0.625" style="30" customWidth="1"/>
    <col min="27" max="27" width="7.875" style="30" bestFit="1" customWidth="1"/>
    <col min="28" max="28" width="0.375" style="30" customWidth="1"/>
    <col min="29" max="29" width="11.875" style="30" bestFit="1" customWidth="1"/>
    <col min="30" max="30" width="0.25" style="30" customWidth="1"/>
    <col min="31" max="31" width="16" style="30" bestFit="1" customWidth="1"/>
    <col min="32" max="32" width="0.375" style="30" customWidth="1"/>
    <col min="33" max="33" width="16.125" style="30" bestFit="1" customWidth="1"/>
    <col min="34" max="34" width="0.375" style="30" customWidth="1"/>
    <col min="35" max="35" width="9" style="30" customWidth="1"/>
    <col min="36" max="16384" width="9.125" style="30"/>
  </cols>
  <sheetData>
    <row r="1" spans="1:35" ht="21" x14ac:dyDescent="0.55000000000000004">
      <c r="A1" s="121" t="str">
        <f>مقدمه!U4</f>
        <v>صندوق سرمایه گذاری بازده سهام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121"/>
      <c r="T1" s="121"/>
      <c r="U1" s="121"/>
      <c r="V1" s="121"/>
      <c r="W1" s="121"/>
      <c r="X1" s="121"/>
      <c r="Y1" s="121"/>
      <c r="Z1" s="121"/>
      <c r="AA1" s="121"/>
      <c r="AB1" s="121"/>
      <c r="AC1" s="121"/>
      <c r="AD1" s="121"/>
      <c r="AE1" s="121"/>
      <c r="AF1" s="121"/>
      <c r="AG1" s="121"/>
      <c r="AH1" s="121"/>
      <c r="AI1" s="121"/>
    </row>
    <row r="2" spans="1:35" ht="21" x14ac:dyDescent="0.55000000000000004">
      <c r="A2" s="121" t="s">
        <v>78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  <c r="S2" s="121"/>
      <c r="T2" s="121"/>
      <c r="U2" s="121"/>
      <c r="V2" s="121"/>
      <c r="W2" s="121"/>
      <c r="X2" s="121"/>
      <c r="Y2" s="121"/>
      <c r="Z2" s="121"/>
      <c r="AA2" s="121"/>
      <c r="AB2" s="121"/>
      <c r="AC2" s="121"/>
      <c r="AD2" s="121"/>
      <c r="AE2" s="121"/>
      <c r="AF2" s="121"/>
      <c r="AG2" s="121"/>
      <c r="AH2" s="121"/>
      <c r="AI2" s="121"/>
    </row>
    <row r="3" spans="1:35" ht="21" x14ac:dyDescent="0.55000000000000004">
      <c r="A3" s="121" t="str">
        <f>مقدمه!U7</f>
        <v>برای ماه منتهی به 1404/12/29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  <c r="AE3" s="121"/>
      <c r="AF3" s="121"/>
      <c r="AG3" s="121"/>
      <c r="AH3" s="121"/>
      <c r="AI3" s="121"/>
    </row>
    <row r="4" spans="1:35" ht="25.5" x14ac:dyDescent="0.4">
      <c r="A4" s="122" t="s">
        <v>129</v>
      </c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  <c r="M4" s="122"/>
      <c r="N4" s="122"/>
      <c r="O4" s="122"/>
      <c r="P4" s="122"/>
      <c r="Q4" s="122"/>
      <c r="R4" s="122"/>
      <c r="S4" s="122"/>
      <c r="T4" s="122"/>
      <c r="U4" s="122"/>
      <c r="V4" s="122"/>
      <c r="W4" s="122"/>
      <c r="X4" s="122"/>
      <c r="Y4" s="122"/>
      <c r="Z4" s="122"/>
      <c r="AA4" s="122"/>
      <c r="AB4" s="122"/>
      <c r="AC4" s="122"/>
      <c r="AD4" s="122"/>
      <c r="AE4" s="122"/>
      <c r="AF4" s="122"/>
      <c r="AG4" s="122"/>
      <c r="AH4" s="122"/>
      <c r="AI4" s="122"/>
    </row>
    <row r="6" spans="1:35" ht="18" customHeight="1" thickBot="1" x14ac:dyDescent="0.45">
      <c r="A6" s="123" t="s">
        <v>28</v>
      </c>
      <c r="B6" s="123"/>
      <c r="C6" s="123"/>
      <c r="D6" s="123"/>
      <c r="E6" s="123"/>
      <c r="F6" s="123"/>
      <c r="G6" s="123"/>
      <c r="H6" s="123"/>
      <c r="I6" s="123"/>
      <c r="J6" s="123"/>
      <c r="K6" s="123"/>
      <c r="L6" s="123"/>
      <c r="M6" s="123"/>
      <c r="N6" s="18"/>
      <c r="O6" s="123" t="str">
        <f>مقدمه!Q9</f>
        <v xml:space="preserve"> 1404/11/30</v>
      </c>
      <c r="P6" s="123"/>
      <c r="Q6" s="123"/>
      <c r="R6" s="123"/>
      <c r="S6" s="123"/>
      <c r="T6" s="34"/>
      <c r="U6" s="140" t="s">
        <v>13</v>
      </c>
      <c r="V6" s="140"/>
      <c r="W6" s="140"/>
      <c r="X6" s="140"/>
      <c r="Y6" s="140"/>
      <c r="AA6" s="123" t="str">
        <f>مقدمه!T9</f>
        <v xml:space="preserve"> 1404/12/29</v>
      </c>
      <c r="AB6" s="123"/>
      <c r="AC6" s="123"/>
      <c r="AD6" s="123"/>
      <c r="AE6" s="123"/>
      <c r="AF6" s="123"/>
      <c r="AG6" s="123"/>
      <c r="AH6" s="123"/>
      <c r="AI6" s="123"/>
    </row>
    <row r="7" spans="1:35" ht="26.25" customHeight="1" x14ac:dyDescent="0.4">
      <c r="A7" s="117" t="s">
        <v>29</v>
      </c>
      <c r="B7" s="18"/>
      <c r="C7" s="137" t="s">
        <v>12</v>
      </c>
      <c r="D7" s="18"/>
      <c r="E7" s="139" t="s">
        <v>11</v>
      </c>
      <c r="F7" s="18"/>
      <c r="G7" s="133" t="s">
        <v>41</v>
      </c>
      <c r="H7" s="18"/>
      <c r="I7" s="137" t="s">
        <v>32</v>
      </c>
      <c r="J7" s="18"/>
      <c r="K7" s="139" t="s">
        <v>10</v>
      </c>
      <c r="L7" s="2"/>
      <c r="M7" s="139" t="s">
        <v>9</v>
      </c>
      <c r="N7" s="18"/>
      <c r="O7" s="134" t="s">
        <v>5</v>
      </c>
      <c r="P7" s="133"/>
      <c r="Q7" s="133" t="s">
        <v>0</v>
      </c>
      <c r="R7" s="133"/>
      <c r="S7" s="133" t="s">
        <v>30</v>
      </c>
      <c r="T7" s="18"/>
      <c r="U7" s="136" t="s">
        <v>6</v>
      </c>
      <c r="V7" s="136"/>
      <c r="X7" s="136" t="s">
        <v>7</v>
      </c>
      <c r="Y7" s="136"/>
      <c r="AA7" s="134" t="s">
        <v>5</v>
      </c>
      <c r="AB7" s="117"/>
      <c r="AC7" s="133" t="s">
        <v>42</v>
      </c>
      <c r="AD7" s="18"/>
      <c r="AE7" s="133" t="s">
        <v>0</v>
      </c>
      <c r="AF7" s="117"/>
      <c r="AG7" s="133" t="s">
        <v>30</v>
      </c>
      <c r="AH7" s="31"/>
      <c r="AI7" s="133" t="s">
        <v>31</v>
      </c>
    </row>
    <row r="8" spans="1:35" s="33" customFormat="1" ht="40.5" customHeight="1" thickBot="1" x14ac:dyDescent="0.25">
      <c r="A8" s="123"/>
      <c r="B8" s="18"/>
      <c r="C8" s="138"/>
      <c r="D8" s="18"/>
      <c r="E8" s="138"/>
      <c r="F8" s="18"/>
      <c r="G8" s="123"/>
      <c r="H8" s="18"/>
      <c r="I8" s="138"/>
      <c r="J8" s="18"/>
      <c r="K8" s="138"/>
      <c r="L8" s="34"/>
      <c r="M8" s="138"/>
      <c r="N8" s="18"/>
      <c r="O8" s="135"/>
      <c r="P8" s="117"/>
      <c r="Q8" s="123"/>
      <c r="R8" s="117"/>
      <c r="S8" s="123"/>
      <c r="T8" s="18"/>
      <c r="U8" s="32" t="s">
        <v>5</v>
      </c>
      <c r="V8" s="32" t="s">
        <v>0</v>
      </c>
      <c r="X8" s="32" t="s">
        <v>5</v>
      </c>
      <c r="Y8" s="32" t="s">
        <v>77</v>
      </c>
      <c r="AA8" s="135"/>
      <c r="AB8" s="117"/>
      <c r="AC8" s="123"/>
      <c r="AD8" s="18"/>
      <c r="AE8" s="123"/>
      <c r="AF8" s="117"/>
      <c r="AG8" s="123"/>
      <c r="AH8" s="31"/>
      <c r="AI8" s="123"/>
    </row>
    <row r="9" spans="1:35" ht="19.5" thickBot="1" x14ac:dyDescent="0.45">
      <c r="A9" s="18" t="s">
        <v>4</v>
      </c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31"/>
      <c r="P9" s="18"/>
      <c r="Q9" s="85"/>
      <c r="R9" s="18"/>
      <c r="S9" s="85"/>
      <c r="T9" s="18"/>
      <c r="U9" s="31"/>
      <c r="V9" s="85"/>
      <c r="X9" s="31"/>
      <c r="Y9" s="85"/>
      <c r="AA9" s="31"/>
      <c r="AB9" s="18"/>
      <c r="AC9" s="85"/>
      <c r="AD9" s="18"/>
      <c r="AE9" s="85"/>
      <c r="AF9" s="18"/>
      <c r="AG9" s="85"/>
      <c r="AH9" s="18"/>
      <c r="AI9" s="83"/>
    </row>
    <row r="10" spans="1:35" ht="16.5" thickTop="1" x14ac:dyDescent="0.4"/>
    <row r="14" spans="1:35" x14ac:dyDescent="0.4">
      <c r="K14" s="2"/>
    </row>
    <row r="25" spans="17:17" ht="18.75" x14ac:dyDescent="0.4">
      <c r="Q25" s="79"/>
    </row>
  </sheetData>
  <mergeCells count="29">
    <mergeCell ref="A1:AI1"/>
    <mergeCell ref="A2:AI2"/>
    <mergeCell ref="A3:AI3"/>
    <mergeCell ref="A4:AI4"/>
    <mergeCell ref="U6:Y6"/>
    <mergeCell ref="AA6:AI6"/>
    <mergeCell ref="U7:V7"/>
    <mergeCell ref="X7:Y7"/>
    <mergeCell ref="O6:S6"/>
    <mergeCell ref="A6:M6"/>
    <mergeCell ref="S7:S8"/>
    <mergeCell ref="C7:C8"/>
    <mergeCell ref="E7:E8"/>
    <mergeCell ref="K7:K8"/>
    <mergeCell ref="M7:M8"/>
    <mergeCell ref="I7:I8"/>
    <mergeCell ref="G7:G8"/>
    <mergeCell ref="A7:A8"/>
    <mergeCell ref="O7:O8"/>
    <mergeCell ref="P7:P8"/>
    <mergeCell ref="Q7:Q8"/>
    <mergeCell ref="R7:R8"/>
    <mergeCell ref="AG7:AG8"/>
    <mergeCell ref="AI7:AI8"/>
    <mergeCell ref="AA7:AA8"/>
    <mergeCell ref="AB7:AB8"/>
    <mergeCell ref="AE7:AE8"/>
    <mergeCell ref="AF7:AF8"/>
    <mergeCell ref="AC7:AC8"/>
  </mergeCells>
  <pageMargins left="0.7" right="0.7" top="0.75" bottom="0.75" header="0.3" footer="0.3"/>
  <pageSetup scale="45" orientation="landscape" horizontalDpi="4294967295" vertic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F0"/>
  </sheetPr>
  <dimension ref="A1:P10"/>
  <sheetViews>
    <sheetView rightToLeft="1" view="pageBreakPreview" zoomScale="90" zoomScaleNormal="100" zoomScaleSheetLayoutView="90" workbookViewId="0">
      <selection activeCell="K23" sqref="K23"/>
    </sheetView>
  </sheetViews>
  <sheetFormatPr defaultColWidth="9.125" defaultRowHeight="15.75" x14ac:dyDescent="0.4"/>
  <cols>
    <col min="1" max="1" width="21.25" style="6" bestFit="1" customWidth="1"/>
    <col min="2" max="2" width="0.75" style="6" customWidth="1"/>
    <col min="3" max="3" width="9" style="6" customWidth="1"/>
    <col min="4" max="4" width="0.75" style="6" customWidth="1"/>
    <col min="5" max="5" width="12.125" style="6" customWidth="1"/>
    <col min="6" max="6" width="1.375" style="6" customWidth="1"/>
    <col min="7" max="7" width="13.625" style="6" customWidth="1"/>
    <col min="8" max="8" width="0.75" style="6" customWidth="1"/>
    <col min="9" max="9" width="10.125" style="6" customWidth="1"/>
    <col min="10" max="10" width="0.875" style="6" customWidth="1"/>
    <col min="11" max="11" width="16.125" style="6" bestFit="1" customWidth="1"/>
    <col min="12" max="12" width="0.625" style="6" customWidth="1"/>
    <col min="13" max="13" width="10.875" style="6" customWidth="1"/>
    <col min="14" max="16384" width="9.125" style="6"/>
  </cols>
  <sheetData>
    <row r="1" spans="1:16" ht="21" x14ac:dyDescent="0.55000000000000004">
      <c r="A1" s="121" t="str">
        <f>مقدمه!U4</f>
        <v>صندوق سرمایه گذاری بازده سهام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</row>
    <row r="2" spans="1:16" ht="21" x14ac:dyDescent="0.55000000000000004">
      <c r="A2" s="121" t="s">
        <v>78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</row>
    <row r="3" spans="1:16" ht="21" x14ac:dyDescent="0.55000000000000004">
      <c r="A3" s="121" t="str">
        <f>مقدمه!U7</f>
        <v>برای ماه منتهی به 1404/12/29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</row>
    <row r="4" spans="1:16" ht="25.5" customHeight="1" x14ac:dyDescent="0.4">
      <c r="A4" s="142" t="s">
        <v>49</v>
      </c>
      <c r="B4" s="142"/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</row>
    <row r="5" spans="1:16" ht="20.25" x14ac:dyDescent="0.4">
      <c r="A5" s="142" t="s">
        <v>48</v>
      </c>
      <c r="B5" s="142"/>
      <c r="C5" s="142"/>
      <c r="D5" s="142"/>
      <c r="E5" s="142"/>
      <c r="F5" s="142"/>
      <c r="G5" s="142"/>
      <c r="H5" s="142"/>
      <c r="I5" s="142"/>
      <c r="J5" s="142"/>
      <c r="K5" s="142"/>
      <c r="L5" s="142"/>
      <c r="M5" s="142"/>
    </row>
    <row r="6" spans="1:16" ht="19.5" customHeight="1" thickBot="1" x14ac:dyDescent="0.45">
      <c r="C6" s="123" t="str">
        <f>مقدمه!T9</f>
        <v xml:space="preserve"> 1404/12/29</v>
      </c>
      <c r="D6" s="123"/>
      <c r="E6" s="123"/>
      <c r="F6" s="123"/>
      <c r="G6" s="123"/>
      <c r="H6" s="123"/>
      <c r="I6" s="123"/>
      <c r="J6" s="123"/>
      <c r="K6" s="123"/>
      <c r="L6" s="123"/>
      <c r="M6" s="123"/>
      <c r="N6" s="123"/>
      <c r="O6" s="123"/>
      <c r="P6" s="123"/>
    </row>
    <row r="7" spans="1:16" ht="31.5" customHeight="1" x14ac:dyDescent="0.4">
      <c r="A7" s="127" t="s">
        <v>16</v>
      </c>
      <c r="C7" s="143" t="s">
        <v>5</v>
      </c>
      <c r="E7" s="126" t="s">
        <v>53</v>
      </c>
      <c r="F7" s="126"/>
      <c r="G7" s="126" t="s">
        <v>52</v>
      </c>
      <c r="H7" s="126"/>
      <c r="I7" s="126" t="s">
        <v>50</v>
      </c>
      <c r="J7" s="126"/>
      <c r="K7" s="126" t="s">
        <v>51</v>
      </c>
      <c r="M7" s="126" t="s">
        <v>15</v>
      </c>
      <c r="N7" s="126"/>
      <c r="O7" s="126"/>
      <c r="P7" s="126"/>
    </row>
    <row r="8" spans="1:16" ht="18" customHeight="1" thickBot="1" x14ac:dyDescent="0.45">
      <c r="A8" s="128"/>
      <c r="C8" s="144"/>
      <c r="E8" s="120"/>
      <c r="F8" s="126"/>
      <c r="G8" s="120"/>
      <c r="H8" s="126"/>
      <c r="I8" s="120"/>
      <c r="J8" s="126"/>
      <c r="K8" s="120"/>
      <c r="M8" s="120"/>
      <c r="N8" s="120"/>
      <c r="O8" s="120"/>
      <c r="P8" s="120"/>
    </row>
    <row r="9" spans="1:16" ht="19.5" thickBot="1" x14ac:dyDescent="0.45">
      <c r="E9" s="21"/>
      <c r="F9" s="21"/>
      <c r="H9" s="24"/>
      <c r="I9" s="25"/>
      <c r="J9" s="24"/>
      <c r="K9" s="85">
        <v>0</v>
      </c>
      <c r="L9" s="24"/>
      <c r="M9" s="141"/>
      <c r="N9" s="141"/>
      <c r="O9" s="141"/>
      <c r="P9" s="141"/>
    </row>
    <row r="10" spans="1:16" ht="16.5" thickTop="1" x14ac:dyDescent="0.4"/>
  </sheetData>
  <mergeCells count="17">
    <mergeCell ref="A1:P1"/>
    <mergeCell ref="A2:P2"/>
    <mergeCell ref="A3:P3"/>
    <mergeCell ref="M7:P8"/>
    <mergeCell ref="M9:P9"/>
    <mergeCell ref="A4:M4"/>
    <mergeCell ref="F7:F8"/>
    <mergeCell ref="H7:H8"/>
    <mergeCell ref="G7:G8"/>
    <mergeCell ref="J7:J8"/>
    <mergeCell ref="A7:A8"/>
    <mergeCell ref="A5:M5"/>
    <mergeCell ref="E7:E8"/>
    <mergeCell ref="K7:K8"/>
    <mergeCell ref="I7:I8"/>
    <mergeCell ref="C7:C8"/>
    <mergeCell ref="C6:P6"/>
  </mergeCells>
  <pageMargins left="0.7" right="0.7" top="0.75" bottom="0.75" header="0.3" footer="0.3"/>
  <pageSetup scale="89" orientation="landscape" horizontalDpi="4294967295" verticalDpi="4294967295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F0"/>
  </sheetPr>
  <dimension ref="A1:S15"/>
  <sheetViews>
    <sheetView rightToLeft="1" view="pageBreakPreview" zoomScaleNormal="100" zoomScaleSheetLayoutView="100" workbookViewId="0">
      <selection activeCell="Q23" sqref="Q23"/>
    </sheetView>
  </sheetViews>
  <sheetFormatPr defaultColWidth="9.125" defaultRowHeight="15.75" x14ac:dyDescent="0.4"/>
  <cols>
    <col min="1" max="1" width="21.125" style="6" customWidth="1"/>
    <col min="2" max="2" width="0.75" style="6" customWidth="1"/>
    <col min="3" max="3" width="9.375" style="6" customWidth="1"/>
    <col min="4" max="4" width="13.375" style="6" bestFit="1" customWidth="1"/>
    <col min="5" max="5" width="0.375" style="6" customWidth="1"/>
    <col min="6" max="7" width="13.375" style="6" bestFit="1" customWidth="1"/>
    <col min="8" max="8" width="0.625" style="6" customWidth="1"/>
    <col min="9" max="9" width="13.75" style="6" bestFit="1" customWidth="1"/>
    <col min="10" max="10" width="0.75" style="6" customWidth="1"/>
    <col min="11" max="11" width="6.625" style="6" customWidth="1"/>
    <col min="12" max="12" width="4.25" style="6" customWidth="1"/>
    <col min="13" max="13" width="0.375" style="6" customWidth="1"/>
    <col min="14" max="14" width="5.25" style="6" customWidth="1"/>
    <col min="15" max="15" width="4.25" style="6" customWidth="1"/>
    <col min="16" max="16" width="0.375" style="6" customWidth="1"/>
    <col min="17" max="17" width="10.625" style="6" customWidth="1"/>
    <col min="18" max="18" width="0.625" style="6" customWidth="1"/>
    <col min="19" max="19" width="11.625" style="6" customWidth="1"/>
    <col min="20" max="16384" width="9.125" style="6"/>
  </cols>
  <sheetData>
    <row r="1" spans="1:19" ht="21" x14ac:dyDescent="0.55000000000000004">
      <c r="A1" s="121" t="str">
        <f>مقدمه!U4</f>
        <v>صندوق سرمایه گذاری بازده سهام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121"/>
    </row>
    <row r="2" spans="1:19" ht="21" x14ac:dyDescent="0.55000000000000004">
      <c r="A2" s="121" t="s">
        <v>78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  <c r="S2" s="121"/>
    </row>
    <row r="3" spans="1:19" ht="21" x14ac:dyDescent="0.55000000000000004">
      <c r="A3" s="121" t="str">
        <f>مقدمه!U7</f>
        <v>برای ماه منتهی به 1404/12/29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</row>
    <row r="4" spans="1:19" ht="25.5" x14ac:dyDescent="0.4">
      <c r="A4" s="122" t="s">
        <v>130</v>
      </c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  <c r="M4" s="122"/>
      <c r="N4" s="122"/>
      <c r="O4" s="122"/>
      <c r="P4" s="122"/>
      <c r="Q4" s="122"/>
      <c r="R4" s="122"/>
      <c r="S4" s="122"/>
    </row>
    <row r="5" spans="1:19" ht="16.5" thickBot="1" x14ac:dyDescent="0.45">
      <c r="C5" s="4"/>
      <c r="D5" s="4"/>
      <c r="E5" s="4"/>
      <c r="F5" s="4"/>
      <c r="G5" s="4"/>
      <c r="H5" s="4"/>
      <c r="I5" s="4"/>
      <c r="J5" s="4"/>
      <c r="K5" s="4"/>
    </row>
    <row r="6" spans="1:19" ht="18.75" customHeight="1" thickBot="1" x14ac:dyDescent="0.45">
      <c r="A6" s="18"/>
      <c r="C6" s="123" t="str">
        <f>مقدمه!Q9</f>
        <v xml:space="preserve"> 1404/11/30</v>
      </c>
      <c r="D6" s="123"/>
      <c r="E6" s="9"/>
      <c r="F6" s="125" t="s">
        <v>13</v>
      </c>
      <c r="G6" s="125"/>
      <c r="I6" s="123" t="str">
        <f>مقدمه!T9</f>
        <v xml:space="preserve"> 1404/12/29</v>
      </c>
      <c r="J6" s="123"/>
      <c r="K6" s="123"/>
    </row>
    <row r="7" spans="1:19" ht="24" customHeight="1" x14ac:dyDescent="0.4">
      <c r="A7" s="126" t="s">
        <v>14</v>
      </c>
      <c r="B7" s="20"/>
      <c r="C7" s="126" t="s">
        <v>144</v>
      </c>
      <c r="D7" s="127" t="s">
        <v>8</v>
      </c>
      <c r="E7" s="20"/>
      <c r="F7" s="145" t="s">
        <v>55</v>
      </c>
      <c r="G7" s="145"/>
      <c r="I7" s="130" t="s">
        <v>8</v>
      </c>
      <c r="J7" s="119"/>
      <c r="K7" s="119" t="s">
        <v>31</v>
      </c>
    </row>
    <row r="8" spans="1:19" ht="29.25" customHeight="1" thickBot="1" x14ac:dyDescent="0.45">
      <c r="A8" s="120"/>
      <c r="B8" s="20"/>
      <c r="C8" s="120"/>
      <c r="D8" s="128"/>
      <c r="E8" s="20"/>
      <c r="F8" s="144"/>
      <c r="G8" s="144"/>
      <c r="I8" s="128"/>
      <c r="J8" s="120"/>
      <c r="K8" s="120"/>
    </row>
    <row r="9" spans="1:19" ht="29.25" customHeight="1" x14ac:dyDescent="0.4">
      <c r="A9" s="21" t="s">
        <v>184</v>
      </c>
      <c r="B9" s="20"/>
      <c r="C9" s="21" t="s">
        <v>145</v>
      </c>
      <c r="D9" s="80">
        <v>3115525</v>
      </c>
      <c r="E9" s="80">
        <v>0</v>
      </c>
      <c r="F9" s="80">
        <v>9721</v>
      </c>
      <c r="G9" s="80">
        <v>750000</v>
      </c>
      <c r="H9" s="80"/>
      <c r="I9" s="80">
        <v>2375246</v>
      </c>
      <c r="J9" s="21"/>
      <c r="K9" s="77">
        <f>I9/مقدمه!$AC$8</f>
        <v>3.6646126799079672E-6</v>
      </c>
    </row>
    <row r="10" spans="1:19" ht="29.25" customHeight="1" x14ac:dyDescent="0.4">
      <c r="A10" s="21" t="s">
        <v>185</v>
      </c>
      <c r="B10" s="20"/>
      <c r="C10" s="21" t="s">
        <v>145</v>
      </c>
      <c r="D10" s="80">
        <v>2693868953</v>
      </c>
      <c r="E10" s="80">
        <v>0</v>
      </c>
      <c r="F10" s="80">
        <v>3185910580</v>
      </c>
      <c r="G10" s="80">
        <v>2659060021</v>
      </c>
      <c r="H10" s="80"/>
      <c r="I10" s="80">
        <v>3220719512</v>
      </c>
      <c r="J10" s="21"/>
      <c r="K10" s="77">
        <f>I10/مقدمه!$AC$8</f>
        <v>4.9690388120229231E-3</v>
      </c>
    </row>
    <row r="11" spans="1:19" ht="16.5" thickBot="1" x14ac:dyDescent="0.45">
      <c r="A11" s="20" t="s">
        <v>4</v>
      </c>
      <c r="B11" s="20"/>
      <c r="C11" s="20"/>
      <c r="D11" s="78">
        <f>SUM(D9:D10)</f>
        <v>2696984478</v>
      </c>
      <c r="E11" s="21"/>
      <c r="F11" s="78">
        <f>SUM(F9:F10)</f>
        <v>3185920301</v>
      </c>
      <c r="G11" s="78">
        <f>SUM(G9:G10)</f>
        <v>2659810021</v>
      </c>
      <c r="H11" s="22"/>
      <c r="I11" s="78">
        <f>SUM(I9:I10)</f>
        <v>3223094758</v>
      </c>
      <c r="J11" s="21"/>
      <c r="K11" s="83">
        <f>SUM(K9:K10)</f>
        <v>4.9727034247028313E-3</v>
      </c>
    </row>
    <row r="12" spans="1:19" ht="16.5" thickTop="1" x14ac:dyDescent="0.4"/>
    <row r="15" spans="1:19" x14ac:dyDescent="0.4">
      <c r="F15" s="6" t="s">
        <v>88</v>
      </c>
    </row>
  </sheetData>
  <mergeCells count="15">
    <mergeCell ref="A1:S1"/>
    <mergeCell ref="A2:S2"/>
    <mergeCell ref="A3:S3"/>
    <mergeCell ref="K7:K8"/>
    <mergeCell ref="A4:S4"/>
    <mergeCell ref="I6:K6"/>
    <mergeCell ref="I7:I8"/>
    <mergeCell ref="J7:J8"/>
    <mergeCell ref="A7:A8"/>
    <mergeCell ref="D7:D8"/>
    <mergeCell ref="C7:C8"/>
    <mergeCell ref="C6:D6"/>
    <mergeCell ref="F6:G6"/>
    <mergeCell ref="F7:F8"/>
    <mergeCell ref="G7:G8"/>
  </mergeCells>
  <pageMargins left="0.7" right="0.7" top="0.75" bottom="0.75" header="0.3" footer="0.3"/>
  <pageSetup scale="78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F0"/>
  </sheetPr>
  <dimension ref="A1:W12"/>
  <sheetViews>
    <sheetView rightToLeft="1" view="pageBreakPreview" zoomScaleNormal="100" zoomScaleSheetLayoutView="100" workbookViewId="0">
      <selection activeCell="E29" sqref="E29"/>
    </sheetView>
  </sheetViews>
  <sheetFormatPr defaultRowHeight="14.25" x14ac:dyDescent="0.2"/>
  <cols>
    <col min="1" max="1" width="60.125" style="39" customWidth="1"/>
    <col min="2" max="2" width="1" style="39" customWidth="1"/>
    <col min="4" max="4" width="1.125" customWidth="1"/>
    <col min="5" max="5" width="15.25" customWidth="1"/>
    <col min="6" max="6" width="1" customWidth="1"/>
    <col min="7" max="7" width="17" customWidth="1"/>
    <col min="8" max="8" width="0.375" customWidth="1"/>
    <col min="9" max="9" width="15.25" customWidth="1"/>
  </cols>
  <sheetData>
    <row r="1" spans="1:23" ht="21" x14ac:dyDescent="0.2">
      <c r="A1" s="146" t="str">
        <f>مقدمه!U4</f>
        <v>صندوق سرمایه گذاری بازده سهام</v>
      </c>
      <c r="B1" s="146"/>
      <c r="C1" s="146"/>
      <c r="D1" s="146"/>
      <c r="E1" s="146"/>
      <c r="F1" s="146"/>
      <c r="G1" s="146"/>
      <c r="H1" s="146"/>
      <c r="I1" s="146"/>
    </row>
    <row r="2" spans="1:23" ht="21" x14ac:dyDescent="0.2">
      <c r="A2" s="146" t="s">
        <v>84</v>
      </c>
      <c r="B2" s="146"/>
      <c r="C2" s="146"/>
      <c r="D2" s="146"/>
      <c r="E2" s="146"/>
      <c r="F2" s="146"/>
      <c r="G2" s="146"/>
      <c r="H2" s="146"/>
      <c r="I2" s="146"/>
    </row>
    <row r="3" spans="1:23" ht="21" x14ac:dyDescent="0.55000000000000004">
      <c r="A3" s="121" t="str">
        <f>مقدمه!U7</f>
        <v>برای ماه منتهی به 1404/12/29</v>
      </c>
      <c r="B3" s="121"/>
      <c r="C3" s="121"/>
      <c r="D3" s="121"/>
      <c r="E3" s="121"/>
      <c r="F3" s="121"/>
      <c r="G3" s="121"/>
      <c r="H3" s="121"/>
      <c r="I3" s="121"/>
    </row>
    <row r="4" spans="1:23" ht="25.5" x14ac:dyDescent="0.2">
      <c r="A4" s="122" t="s">
        <v>37</v>
      </c>
      <c r="B4" s="122"/>
      <c r="C4" s="122"/>
      <c r="D4" s="122"/>
      <c r="E4" s="122"/>
      <c r="F4" s="122"/>
      <c r="G4" s="122"/>
      <c r="H4" s="122"/>
      <c r="I4" s="122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</row>
    <row r="5" spans="1:23" ht="18.75" thickBot="1" x14ac:dyDescent="0.5">
      <c r="A5" s="44" t="s">
        <v>56</v>
      </c>
      <c r="B5" s="40"/>
      <c r="C5" s="41" t="s">
        <v>57</v>
      </c>
      <c r="D5" s="42"/>
      <c r="E5" s="41" t="s">
        <v>8</v>
      </c>
      <c r="F5" s="42"/>
      <c r="G5" s="41" t="s">
        <v>26</v>
      </c>
      <c r="H5" s="42"/>
      <c r="I5" s="41" t="s">
        <v>89</v>
      </c>
    </row>
    <row r="6" spans="1:23" ht="25.5" x14ac:dyDescent="0.2">
      <c r="A6" s="105" t="s">
        <v>73</v>
      </c>
      <c r="B6" s="45"/>
      <c r="C6" s="53" t="s">
        <v>80</v>
      </c>
      <c r="D6" s="43"/>
      <c r="E6" s="80">
        <v>-126443113684</v>
      </c>
      <c r="F6" s="43"/>
      <c r="G6" s="82">
        <f>E6/$E$11</f>
        <v>1.0277005518524203</v>
      </c>
      <c r="H6" s="82"/>
      <c r="I6" s="82">
        <f>E6/مقدمه!$AC$8</f>
        <v>-0.19508086223213553</v>
      </c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</row>
    <row r="7" spans="1:23" ht="25.5" x14ac:dyDescent="0.2">
      <c r="A7" s="105" t="s">
        <v>120</v>
      </c>
      <c r="B7" s="45"/>
      <c r="C7" s="53" t="s">
        <v>81</v>
      </c>
      <c r="D7" s="43"/>
      <c r="E7" s="108">
        <v>1371580889</v>
      </c>
      <c r="F7" s="43"/>
      <c r="G7" s="82">
        <f t="shared" ref="G7:G10" si="0">E7/$E$11</f>
        <v>-1.1147894064506097E-2</v>
      </c>
      <c r="H7" s="82"/>
      <c r="I7" s="82">
        <f>E7/مقدمه!$AC$8</f>
        <v>2.11612301098448E-3</v>
      </c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</row>
    <row r="8" spans="1:23" ht="25.5" x14ac:dyDescent="0.2">
      <c r="A8" s="105" t="s">
        <v>74</v>
      </c>
      <c r="B8" s="45"/>
      <c r="C8" s="53" t="s">
        <v>82</v>
      </c>
      <c r="D8" s="43"/>
      <c r="E8" s="108">
        <v>0</v>
      </c>
      <c r="F8" s="43"/>
      <c r="G8" s="82">
        <f t="shared" si="0"/>
        <v>0</v>
      </c>
      <c r="H8" s="82"/>
      <c r="I8" s="82">
        <f>E8/مقدمه!$AC$8</f>
        <v>0</v>
      </c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</row>
    <row r="9" spans="1:23" ht="25.5" x14ac:dyDescent="0.2">
      <c r="A9" s="105" t="s">
        <v>75</v>
      </c>
      <c r="B9" s="45"/>
      <c r="C9" s="53" t="s">
        <v>83</v>
      </c>
      <c r="D9" s="43"/>
      <c r="E9" s="108">
        <v>14873460</v>
      </c>
      <c r="F9" s="43"/>
      <c r="G9" s="82">
        <f t="shared" si="0"/>
        <v>-1.2088806265998421E-4</v>
      </c>
      <c r="H9" s="82"/>
      <c r="I9" s="82">
        <f>E9/مقدمه!$AC$8</f>
        <v>2.2947294768669836E-5</v>
      </c>
      <c r="J9" s="38"/>
      <c r="K9" s="38"/>
      <c r="L9" s="38"/>
      <c r="M9" s="38"/>
      <c r="N9" s="38"/>
      <c r="O9" s="38"/>
      <c r="P9" s="38"/>
      <c r="Q9" s="38"/>
      <c r="R9" s="38"/>
      <c r="S9" s="38"/>
    </row>
    <row r="10" spans="1:23" ht="25.5" x14ac:dyDescent="0.2">
      <c r="A10" s="105" t="s">
        <v>39</v>
      </c>
      <c r="B10" s="45"/>
      <c r="C10" s="53" t="s">
        <v>121</v>
      </c>
      <c r="D10" s="43"/>
      <c r="E10" s="108">
        <v>2021682409</v>
      </c>
      <c r="F10" s="43"/>
      <c r="G10" s="82">
        <f t="shared" si="0"/>
        <v>-1.6431769725254234E-2</v>
      </c>
      <c r="H10" s="82"/>
      <c r="I10" s="82">
        <f>E10/مقدمه!$AC$8</f>
        <v>3.1191223943828491E-3</v>
      </c>
      <c r="J10" s="38"/>
      <c r="K10" s="38"/>
    </row>
    <row r="11" spans="1:23" ht="20.25" thickBot="1" x14ac:dyDescent="0.25">
      <c r="A11" s="45" t="s">
        <v>4</v>
      </c>
      <c r="E11" s="109">
        <f>SUM(E6:E10)</f>
        <v>-123034976926</v>
      </c>
      <c r="G11" s="106">
        <f>SUM(G6:G10)</f>
        <v>1</v>
      </c>
      <c r="H11" s="31"/>
      <c r="I11" s="107">
        <f>SUM(I6:I10)</f>
        <v>-0.1898226695319995</v>
      </c>
    </row>
    <row r="12" spans="1:23" ht="15" thickTop="1" x14ac:dyDescent="0.2"/>
  </sheetData>
  <mergeCells count="4">
    <mergeCell ref="A4:I4"/>
    <mergeCell ref="A3:I3"/>
    <mergeCell ref="A2:I2"/>
    <mergeCell ref="A1:I1"/>
  </mergeCells>
  <pageMargins left="0.7" right="0.7" top="0.75" bottom="0.75" header="0.3" footer="0.3"/>
  <pageSetup scale="93" orientation="landscape" horizontalDpi="4294967295" verticalDpi="4294967295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F0"/>
  </sheetPr>
  <dimension ref="A1:S47"/>
  <sheetViews>
    <sheetView rightToLeft="1" view="pageBreakPreview" zoomScale="90" zoomScaleNormal="100" zoomScaleSheetLayoutView="90" workbookViewId="0">
      <selection activeCell="V48" sqref="V48"/>
    </sheetView>
  </sheetViews>
  <sheetFormatPr defaultColWidth="9.125" defaultRowHeight="15.75" x14ac:dyDescent="0.4"/>
  <cols>
    <col min="1" max="1" width="15.625" style="6" customWidth="1"/>
    <col min="2" max="2" width="0.625" style="6" customWidth="1"/>
    <col min="3" max="3" width="12.875" style="6" bestFit="1" customWidth="1"/>
    <col min="4" max="4" width="0.375" style="6" customWidth="1"/>
    <col min="5" max="5" width="17.75" style="6" bestFit="1" customWidth="1"/>
    <col min="6" max="6" width="0.875" style="6" customWidth="1"/>
    <col min="7" max="7" width="15.125" style="6" bestFit="1" customWidth="1"/>
    <col min="8" max="8" width="1" style="6" customWidth="1"/>
    <col min="9" max="9" width="17.75" style="6" bestFit="1" customWidth="1"/>
    <col min="10" max="10" width="15.375" style="6" bestFit="1" customWidth="1"/>
    <col min="11" max="11" width="0.75" style="6" customWidth="1"/>
    <col min="12" max="12" width="12" style="6" bestFit="1" customWidth="1"/>
    <col min="13" max="13" width="0.625" style="6" customWidth="1"/>
    <col min="14" max="14" width="16.375" style="6" bestFit="1" customWidth="1"/>
    <col min="15" max="15" width="0.875" style="6" customWidth="1"/>
    <col min="16" max="16" width="16.375" style="6" bestFit="1" customWidth="1"/>
    <col min="17" max="17" width="0.875" style="6" customWidth="1"/>
    <col min="18" max="18" width="17.75" style="6" bestFit="1" customWidth="1"/>
    <col min="19" max="19" width="10.625" style="6" customWidth="1"/>
    <col min="20" max="16384" width="9.125" style="6"/>
  </cols>
  <sheetData>
    <row r="1" spans="1:19" ht="21" x14ac:dyDescent="0.55000000000000004">
      <c r="A1" s="121" t="str">
        <f>مقدمه!U4</f>
        <v>صندوق سرمایه گذاری بازده سهام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121"/>
    </row>
    <row r="2" spans="1:19" ht="21" x14ac:dyDescent="0.55000000000000004">
      <c r="A2" s="121" t="s">
        <v>84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  <c r="S2" s="121"/>
    </row>
    <row r="3" spans="1:19" ht="21" x14ac:dyDescent="0.55000000000000004">
      <c r="A3" s="121" t="str">
        <f>مقدمه!U7</f>
        <v>برای ماه منتهی به 1404/12/29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</row>
    <row r="5" spans="1:19" ht="25.5" x14ac:dyDescent="0.4">
      <c r="A5" s="122" t="s">
        <v>38</v>
      </c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/>
      <c r="M5" s="122"/>
      <c r="N5" s="122"/>
      <c r="O5" s="122"/>
      <c r="P5" s="122"/>
      <c r="Q5" s="122"/>
      <c r="R5" s="122"/>
      <c r="S5" s="122"/>
    </row>
    <row r="7" spans="1:19" ht="19.5" customHeight="1" thickBot="1" x14ac:dyDescent="0.45">
      <c r="A7" s="4"/>
      <c r="B7" s="5"/>
      <c r="C7" s="147" t="str">
        <f>مقدمه!T11</f>
        <v>از 1404/11/30 تا  1404/12/29</v>
      </c>
      <c r="D7" s="147"/>
      <c r="E7" s="147"/>
      <c r="F7" s="147"/>
      <c r="G7" s="147"/>
      <c r="H7" s="147"/>
      <c r="I7" s="147"/>
      <c r="J7" s="147"/>
      <c r="K7" s="5"/>
      <c r="L7" s="147" t="str">
        <f>مقدمه!V11</f>
        <v>از ابتدای سال مالی تا 1404/12/29</v>
      </c>
      <c r="M7" s="147"/>
      <c r="N7" s="147"/>
      <c r="O7" s="147"/>
      <c r="P7" s="147"/>
      <c r="Q7" s="147"/>
      <c r="R7" s="147"/>
      <c r="S7" s="147"/>
    </row>
    <row r="8" spans="1:19" ht="19.5" customHeight="1" x14ac:dyDescent="0.4">
      <c r="A8" s="149" t="s">
        <v>34</v>
      </c>
      <c r="B8" s="148"/>
      <c r="C8" s="152" t="s">
        <v>17</v>
      </c>
      <c r="D8" s="151"/>
      <c r="E8" s="152" t="s">
        <v>18</v>
      </c>
      <c r="F8" s="151"/>
      <c r="G8" s="152" t="s">
        <v>19</v>
      </c>
      <c r="H8" s="151"/>
      <c r="I8" s="152" t="s">
        <v>4</v>
      </c>
      <c r="J8" s="152"/>
      <c r="K8" s="148"/>
      <c r="L8" s="152" t="s">
        <v>17</v>
      </c>
      <c r="M8" s="151"/>
      <c r="N8" s="152" t="s">
        <v>18</v>
      </c>
      <c r="O8" s="151"/>
      <c r="P8" s="152" t="s">
        <v>19</v>
      </c>
      <c r="Q8" s="151"/>
      <c r="R8" s="152" t="s">
        <v>4</v>
      </c>
      <c r="S8" s="152"/>
    </row>
    <row r="9" spans="1:19" ht="18.75" customHeight="1" thickBot="1" x14ac:dyDescent="0.45">
      <c r="A9" s="149"/>
      <c r="B9" s="148"/>
      <c r="C9" s="153"/>
      <c r="D9" s="148"/>
      <c r="E9" s="153"/>
      <c r="F9" s="148"/>
      <c r="G9" s="153"/>
      <c r="H9" s="148"/>
      <c r="I9" s="147"/>
      <c r="J9" s="147"/>
      <c r="K9" s="148"/>
      <c r="L9" s="153"/>
      <c r="M9" s="148"/>
      <c r="N9" s="153"/>
      <c r="O9" s="148"/>
      <c r="P9" s="153"/>
      <c r="Q9" s="148"/>
      <c r="R9" s="147"/>
      <c r="S9" s="147"/>
    </row>
    <row r="10" spans="1:19" ht="28.5" customHeight="1" thickBot="1" x14ac:dyDescent="0.45">
      <c r="A10" s="150"/>
      <c r="B10" s="148"/>
      <c r="C10" s="60" t="s">
        <v>87</v>
      </c>
      <c r="D10" s="148"/>
      <c r="E10" s="60" t="s">
        <v>87</v>
      </c>
      <c r="F10" s="148"/>
      <c r="G10" s="60" t="s">
        <v>87</v>
      </c>
      <c r="H10" s="148"/>
      <c r="I10" s="7" t="s">
        <v>8</v>
      </c>
      <c r="J10" s="7" t="s">
        <v>20</v>
      </c>
      <c r="K10" s="148"/>
      <c r="L10" s="60" t="s">
        <v>87</v>
      </c>
      <c r="M10" s="148"/>
      <c r="N10" s="60" t="s">
        <v>87</v>
      </c>
      <c r="O10" s="148"/>
      <c r="P10" s="60" t="s">
        <v>87</v>
      </c>
      <c r="Q10" s="148"/>
      <c r="R10" s="7" t="s">
        <v>8</v>
      </c>
      <c r="S10" s="7" t="s">
        <v>20</v>
      </c>
    </row>
    <row r="11" spans="1:19" ht="34.5" customHeight="1" x14ac:dyDescent="0.4">
      <c r="A11" s="51" t="s">
        <v>178</v>
      </c>
      <c r="B11" s="9"/>
      <c r="C11" s="79">
        <v>0</v>
      </c>
      <c r="D11" s="79"/>
      <c r="E11" s="79">
        <v>0</v>
      </c>
      <c r="F11" s="79"/>
      <c r="G11" s="79">
        <v>0</v>
      </c>
      <c r="H11" s="79"/>
      <c r="I11" s="79">
        <v>0</v>
      </c>
      <c r="J11" s="91">
        <v>0</v>
      </c>
      <c r="K11" s="79"/>
      <c r="L11" s="79">
        <v>0</v>
      </c>
      <c r="M11" s="79"/>
      <c r="N11" s="79">
        <v>0</v>
      </c>
      <c r="O11" s="79"/>
      <c r="P11" s="79">
        <v>-4771657178</v>
      </c>
      <c r="Q11" s="79"/>
      <c r="R11" s="79">
        <v>-4771657178</v>
      </c>
      <c r="S11" s="90">
        <f>R11/درآمدها!$E$11</f>
        <v>3.8782932278436051E-2</v>
      </c>
    </row>
    <row r="12" spans="1:19" ht="34.5" customHeight="1" x14ac:dyDescent="0.4">
      <c r="A12" s="51" t="s">
        <v>147</v>
      </c>
      <c r="B12" s="9"/>
      <c r="C12" s="79">
        <v>0</v>
      </c>
      <c r="D12" s="79"/>
      <c r="E12" s="79">
        <v>-142886880</v>
      </c>
      <c r="F12" s="79"/>
      <c r="G12" s="79">
        <v>0</v>
      </c>
      <c r="H12" s="79"/>
      <c r="I12" s="79">
        <v>-142886880</v>
      </c>
      <c r="J12" s="91">
        <v>0.55000000000000004</v>
      </c>
      <c r="K12" s="79"/>
      <c r="L12" s="79">
        <v>0</v>
      </c>
      <c r="M12" s="79"/>
      <c r="N12" s="79">
        <v>-943648770</v>
      </c>
      <c r="O12" s="79"/>
      <c r="P12" s="79">
        <v>2652660771</v>
      </c>
      <c r="Q12" s="79"/>
      <c r="R12" s="79">
        <v>1709012001</v>
      </c>
      <c r="S12" s="90">
        <f>R12/درآمدها!$E$11</f>
        <v>-1.3890456549017714E-2</v>
      </c>
    </row>
    <row r="13" spans="1:19" ht="34.5" customHeight="1" x14ac:dyDescent="0.4">
      <c r="A13" s="51" t="s">
        <v>156</v>
      </c>
      <c r="B13" s="9"/>
      <c r="C13" s="79">
        <v>0</v>
      </c>
      <c r="D13" s="79"/>
      <c r="E13" s="79">
        <v>0</v>
      </c>
      <c r="F13" s="79"/>
      <c r="G13" s="79">
        <v>0</v>
      </c>
      <c r="H13" s="79"/>
      <c r="I13" s="79">
        <v>0</v>
      </c>
      <c r="J13" s="91">
        <v>0</v>
      </c>
      <c r="K13" s="79"/>
      <c r="L13" s="79">
        <v>0</v>
      </c>
      <c r="M13" s="79"/>
      <c r="N13" s="79">
        <v>0</v>
      </c>
      <c r="O13" s="79"/>
      <c r="P13" s="79">
        <v>-1720799611</v>
      </c>
      <c r="Q13" s="79"/>
      <c r="R13" s="79">
        <v>-1720799611</v>
      </c>
      <c r="S13" s="90">
        <f>R13/درآمدها!$E$11</f>
        <v>1.3986263532482991E-2</v>
      </c>
    </row>
    <row r="14" spans="1:19" ht="34.5" customHeight="1" x14ac:dyDescent="0.4">
      <c r="A14" s="51" t="s">
        <v>179</v>
      </c>
      <c r="B14" s="9"/>
      <c r="C14" s="79">
        <v>0</v>
      </c>
      <c r="D14" s="79"/>
      <c r="E14" s="79">
        <v>-541779420</v>
      </c>
      <c r="F14" s="79"/>
      <c r="G14" s="79">
        <v>0</v>
      </c>
      <c r="H14" s="79"/>
      <c r="I14" s="79">
        <v>-541779420</v>
      </c>
      <c r="J14" s="91">
        <v>2.08</v>
      </c>
      <c r="K14" s="79"/>
      <c r="L14" s="79">
        <v>0</v>
      </c>
      <c r="M14" s="79"/>
      <c r="N14" s="79">
        <v>-1158842766</v>
      </c>
      <c r="O14" s="79"/>
      <c r="P14" s="79">
        <v>0</v>
      </c>
      <c r="Q14" s="79"/>
      <c r="R14" s="79">
        <v>-1158842766</v>
      </c>
      <c r="S14" s="90">
        <f>R14/درآمدها!$E$11</f>
        <v>9.4188075208645073E-3</v>
      </c>
    </row>
    <row r="15" spans="1:19" ht="34.5" customHeight="1" x14ac:dyDescent="0.4">
      <c r="A15" s="51" t="s">
        <v>148</v>
      </c>
      <c r="B15" s="9"/>
      <c r="C15" s="79">
        <v>0</v>
      </c>
      <c r="D15" s="79"/>
      <c r="E15" s="79">
        <v>2825568106</v>
      </c>
      <c r="F15" s="79"/>
      <c r="G15" s="79">
        <v>-1663251572</v>
      </c>
      <c r="H15" s="79"/>
      <c r="I15" s="79">
        <v>1162316534</v>
      </c>
      <c r="J15" s="91">
        <v>-4.45</v>
      </c>
      <c r="K15" s="79"/>
      <c r="L15" s="79">
        <v>0</v>
      </c>
      <c r="M15" s="79"/>
      <c r="N15" s="79">
        <v>-2541216285</v>
      </c>
      <c r="O15" s="79"/>
      <c r="P15" s="79">
        <v>-4309453674</v>
      </c>
      <c r="Q15" s="79"/>
      <c r="R15" s="79">
        <v>-6850669959</v>
      </c>
      <c r="S15" s="90">
        <f>R15/درآمدها!$E$11</f>
        <v>5.5680670083925562E-2</v>
      </c>
    </row>
    <row r="16" spans="1:19" ht="34.5" customHeight="1" x14ac:dyDescent="0.4">
      <c r="A16" s="51" t="s">
        <v>160</v>
      </c>
      <c r="B16" s="9"/>
      <c r="C16" s="79">
        <v>0</v>
      </c>
      <c r="D16" s="79"/>
      <c r="E16" s="79">
        <v>-2393154378</v>
      </c>
      <c r="F16" s="79"/>
      <c r="G16" s="79">
        <v>0</v>
      </c>
      <c r="H16" s="79"/>
      <c r="I16" s="79">
        <v>-2393154378</v>
      </c>
      <c r="J16" s="91">
        <v>9.17</v>
      </c>
      <c r="K16" s="79"/>
      <c r="L16" s="79">
        <v>0</v>
      </c>
      <c r="M16" s="79"/>
      <c r="N16" s="79">
        <v>-3542257872</v>
      </c>
      <c r="O16" s="79"/>
      <c r="P16" s="79">
        <v>7305121335</v>
      </c>
      <c r="Q16" s="79"/>
      <c r="R16" s="79">
        <v>3762863463</v>
      </c>
      <c r="S16" s="90">
        <f>R16/درآمدها!$E$11</f>
        <v>-3.0583688939635378E-2</v>
      </c>
    </row>
    <row r="17" spans="1:19" ht="34.5" customHeight="1" x14ac:dyDescent="0.4">
      <c r="A17" s="51" t="s">
        <v>170</v>
      </c>
      <c r="B17" s="9"/>
      <c r="C17" s="79">
        <v>0</v>
      </c>
      <c r="D17" s="79"/>
      <c r="E17" s="79">
        <v>0</v>
      </c>
      <c r="F17" s="79"/>
      <c r="G17" s="79">
        <v>0</v>
      </c>
      <c r="H17" s="79"/>
      <c r="I17" s="79">
        <v>0</v>
      </c>
      <c r="J17" s="91">
        <v>0</v>
      </c>
      <c r="K17" s="79"/>
      <c r="L17" s="79">
        <v>0</v>
      </c>
      <c r="M17" s="79"/>
      <c r="N17" s="79">
        <v>0</v>
      </c>
      <c r="O17" s="79"/>
      <c r="P17" s="79">
        <v>37992120</v>
      </c>
      <c r="Q17" s="79"/>
      <c r="R17" s="79">
        <v>37992120</v>
      </c>
      <c r="S17" s="90">
        <f>R17/درآمدها!$E$11</f>
        <v>-3.0879121489859381E-4</v>
      </c>
    </row>
    <row r="18" spans="1:19" ht="34.5" customHeight="1" x14ac:dyDescent="0.4">
      <c r="A18" s="51" t="s">
        <v>171</v>
      </c>
      <c r="B18" s="9"/>
      <c r="C18" s="79">
        <v>0</v>
      </c>
      <c r="D18" s="79"/>
      <c r="E18" s="79">
        <v>-2084715766</v>
      </c>
      <c r="F18" s="79"/>
      <c r="G18" s="79">
        <v>0</v>
      </c>
      <c r="H18" s="79"/>
      <c r="I18" s="79">
        <v>-2084715766</v>
      </c>
      <c r="J18" s="91">
        <v>7.99</v>
      </c>
      <c r="K18" s="79"/>
      <c r="L18" s="79">
        <v>0</v>
      </c>
      <c r="M18" s="79"/>
      <c r="N18" s="79">
        <v>-2583365849</v>
      </c>
      <c r="O18" s="79"/>
      <c r="P18" s="79">
        <v>-597912920</v>
      </c>
      <c r="Q18" s="79"/>
      <c r="R18" s="79">
        <v>-3181278769</v>
      </c>
      <c r="S18" s="90">
        <f>R18/درآمدها!$E$11</f>
        <v>2.5856702284858361E-2</v>
      </c>
    </row>
    <row r="19" spans="1:19" ht="34.5" customHeight="1" x14ac:dyDescent="0.4">
      <c r="A19" s="51" t="s">
        <v>180</v>
      </c>
      <c r="B19" s="9"/>
      <c r="C19" s="79">
        <v>0</v>
      </c>
      <c r="D19" s="79"/>
      <c r="E19" s="79">
        <v>-223718561</v>
      </c>
      <c r="F19" s="79"/>
      <c r="G19" s="79">
        <v>0</v>
      </c>
      <c r="H19" s="79"/>
      <c r="I19" s="79">
        <v>-223718561</v>
      </c>
      <c r="J19" s="91">
        <v>0.86</v>
      </c>
      <c r="K19" s="79"/>
      <c r="L19" s="79">
        <v>0</v>
      </c>
      <c r="M19" s="79"/>
      <c r="N19" s="79">
        <v>-254238353</v>
      </c>
      <c r="O19" s="79"/>
      <c r="P19" s="79">
        <v>-217058450</v>
      </c>
      <c r="Q19" s="79"/>
      <c r="R19" s="79">
        <v>-471296803</v>
      </c>
      <c r="S19" s="90">
        <f>R19/درآمدها!$E$11</f>
        <v>3.8305920379329513E-3</v>
      </c>
    </row>
    <row r="20" spans="1:19" ht="34.5" customHeight="1" x14ac:dyDescent="0.4">
      <c r="A20" s="51" t="s">
        <v>157</v>
      </c>
      <c r="B20" s="9"/>
      <c r="C20" s="79">
        <v>0</v>
      </c>
      <c r="D20" s="79"/>
      <c r="E20" s="79">
        <v>0</v>
      </c>
      <c r="F20" s="79"/>
      <c r="G20" s="79">
        <v>0</v>
      </c>
      <c r="H20" s="79"/>
      <c r="I20" s="79">
        <v>0</v>
      </c>
      <c r="J20" s="91">
        <v>0</v>
      </c>
      <c r="K20" s="79"/>
      <c r="L20" s="79">
        <v>0</v>
      </c>
      <c r="M20" s="79"/>
      <c r="N20" s="79">
        <v>0</v>
      </c>
      <c r="O20" s="79"/>
      <c r="P20" s="79">
        <v>1086626743</v>
      </c>
      <c r="Q20" s="79"/>
      <c r="R20" s="79">
        <v>1086626743</v>
      </c>
      <c r="S20" s="90">
        <f>R20/درآمدها!$E$11</f>
        <v>-8.8318522923246223E-3</v>
      </c>
    </row>
    <row r="21" spans="1:19" ht="34.5" customHeight="1" x14ac:dyDescent="0.4">
      <c r="A21" s="51" t="s">
        <v>149</v>
      </c>
      <c r="B21" s="9"/>
      <c r="C21" s="79">
        <v>0</v>
      </c>
      <c r="D21" s="79"/>
      <c r="E21" s="79">
        <v>0</v>
      </c>
      <c r="F21" s="79"/>
      <c r="G21" s="79">
        <v>0</v>
      </c>
      <c r="H21" s="79"/>
      <c r="I21" s="79">
        <v>0</v>
      </c>
      <c r="J21" s="91">
        <v>0</v>
      </c>
      <c r="K21" s="79"/>
      <c r="L21" s="79">
        <v>0</v>
      </c>
      <c r="M21" s="79"/>
      <c r="N21" s="79">
        <v>0</v>
      </c>
      <c r="O21" s="79"/>
      <c r="P21" s="79">
        <v>-430830951</v>
      </c>
      <c r="Q21" s="79"/>
      <c r="R21" s="79">
        <v>-430830951</v>
      </c>
      <c r="S21" s="90">
        <f>R21/درآمدها!$E$11</f>
        <v>3.5016948981843221E-3</v>
      </c>
    </row>
    <row r="22" spans="1:19" ht="34.5" customHeight="1" x14ac:dyDescent="0.4">
      <c r="A22" s="51" t="s">
        <v>150</v>
      </c>
      <c r="B22" s="9"/>
      <c r="C22" s="79">
        <v>0</v>
      </c>
      <c r="D22" s="79"/>
      <c r="E22" s="79">
        <v>-1488405000</v>
      </c>
      <c r="F22" s="79"/>
      <c r="G22" s="79">
        <v>0</v>
      </c>
      <c r="H22" s="79"/>
      <c r="I22" s="79">
        <v>-1488405000</v>
      </c>
      <c r="J22" s="91">
        <v>5.7</v>
      </c>
      <c r="K22" s="79"/>
      <c r="L22" s="79">
        <v>0</v>
      </c>
      <c r="M22" s="79"/>
      <c r="N22" s="79">
        <v>-20572386130</v>
      </c>
      <c r="O22" s="79"/>
      <c r="P22" s="79">
        <v>1022561428</v>
      </c>
      <c r="Q22" s="79"/>
      <c r="R22" s="79">
        <v>-19549824702</v>
      </c>
      <c r="S22" s="90">
        <f>R22/درآمدها!$E$11</f>
        <v>0.15889647960643208</v>
      </c>
    </row>
    <row r="23" spans="1:19" ht="34.5" customHeight="1" x14ac:dyDescent="0.4">
      <c r="A23" s="51" t="s">
        <v>172</v>
      </c>
      <c r="B23" s="9"/>
      <c r="C23" s="79">
        <v>0</v>
      </c>
      <c r="D23" s="79"/>
      <c r="E23" s="79">
        <v>0</v>
      </c>
      <c r="F23" s="79"/>
      <c r="G23" s="79">
        <v>0</v>
      </c>
      <c r="H23" s="79"/>
      <c r="I23" s="79">
        <v>0</v>
      </c>
      <c r="J23" s="91">
        <v>0</v>
      </c>
      <c r="K23" s="79"/>
      <c r="L23" s="79">
        <v>0</v>
      </c>
      <c r="M23" s="79"/>
      <c r="N23" s="79">
        <v>0</v>
      </c>
      <c r="O23" s="79"/>
      <c r="P23" s="79">
        <v>-1589170211</v>
      </c>
      <c r="Q23" s="79"/>
      <c r="R23" s="79">
        <v>-1589170211</v>
      </c>
      <c r="S23" s="90">
        <f>R23/درآمدها!$E$11</f>
        <v>1.2916410038064333E-2</v>
      </c>
    </row>
    <row r="24" spans="1:19" ht="34.5" customHeight="1" x14ac:dyDescent="0.4">
      <c r="A24" s="51" t="s">
        <v>181</v>
      </c>
      <c r="B24" s="9"/>
      <c r="C24" s="79">
        <v>0</v>
      </c>
      <c r="D24" s="79"/>
      <c r="E24" s="79">
        <v>2170679129</v>
      </c>
      <c r="F24" s="79"/>
      <c r="G24" s="79">
        <v>-1778078998</v>
      </c>
      <c r="H24" s="79"/>
      <c r="I24" s="79">
        <v>392600131</v>
      </c>
      <c r="J24" s="91">
        <v>-1.5</v>
      </c>
      <c r="K24" s="79"/>
      <c r="L24" s="79">
        <v>0</v>
      </c>
      <c r="M24" s="79"/>
      <c r="N24" s="79">
        <v>-1146724995</v>
      </c>
      <c r="O24" s="79"/>
      <c r="P24" s="79">
        <v>-1778078998</v>
      </c>
      <c r="Q24" s="79"/>
      <c r="R24" s="79">
        <v>-2924803993</v>
      </c>
      <c r="S24" s="90">
        <f>R24/درآمدها!$E$11</f>
        <v>2.3772134283075761E-2</v>
      </c>
    </row>
    <row r="25" spans="1:19" ht="34.5" customHeight="1" x14ac:dyDescent="0.4">
      <c r="A25" s="51" t="s">
        <v>165</v>
      </c>
      <c r="B25" s="9"/>
      <c r="C25" s="79">
        <v>0</v>
      </c>
      <c r="D25" s="79"/>
      <c r="E25" s="79">
        <v>-778941672</v>
      </c>
      <c r="F25" s="79"/>
      <c r="G25" s="79">
        <v>33921786</v>
      </c>
      <c r="H25" s="79"/>
      <c r="I25" s="79">
        <v>-745019886</v>
      </c>
      <c r="J25" s="91">
        <v>2.85</v>
      </c>
      <c r="K25" s="79"/>
      <c r="L25" s="79">
        <v>0</v>
      </c>
      <c r="M25" s="79"/>
      <c r="N25" s="79">
        <v>6290982078</v>
      </c>
      <c r="O25" s="79"/>
      <c r="P25" s="79">
        <v>33921786</v>
      </c>
      <c r="Q25" s="79"/>
      <c r="R25" s="79">
        <v>6324903864</v>
      </c>
      <c r="S25" s="90">
        <f>R25/درآمدها!$E$11</f>
        <v>-5.1407364166078925E-2</v>
      </c>
    </row>
    <row r="26" spans="1:19" ht="34.5" customHeight="1" x14ac:dyDescent="0.4">
      <c r="A26" s="51" t="s">
        <v>151</v>
      </c>
      <c r="B26" s="9"/>
      <c r="C26" s="79">
        <v>0</v>
      </c>
      <c r="D26" s="79"/>
      <c r="E26" s="79">
        <v>0</v>
      </c>
      <c r="F26" s="79"/>
      <c r="G26" s="79">
        <v>0</v>
      </c>
      <c r="H26" s="79"/>
      <c r="I26" s="79">
        <v>0</v>
      </c>
      <c r="J26" s="91">
        <v>0</v>
      </c>
      <c r="K26" s="79"/>
      <c r="L26" s="79">
        <v>0</v>
      </c>
      <c r="M26" s="79"/>
      <c r="N26" s="79">
        <v>0</v>
      </c>
      <c r="O26" s="79"/>
      <c r="P26" s="79">
        <v>-4347205411</v>
      </c>
      <c r="Q26" s="79"/>
      <c r="R26" s="79">
        <v>-4347205411</v>
      </c>
      <c r="S26" s="90">
        <f>R26/درآمدها!$E$11</f>
        <v>3.5333085920881246E-2</v>
      </c>
    </row>
    <row r="27" spans="1:19" ht="34.5" customHeight="1" x14ac:dyDescent="0.4">
      <c r="A27" s="51" t="s">
        <v>173</v>
      </c>
      <c r="B27" s="9"/>
      <c r="C27" s="79">
        <v>0</v>
      </c>
      <c r="D27" s="79"/>
      <c r="E27" s="79">
        <v>-3671399000</v>
      </c>
      <c r="F27" s="79"/>
      <c r="G27" s="79">
        <v>0</v>
      </c>
      <c r="H27" s="79"/>
      <c r="I27" s="79">
        <v>-3671399000</v>
      </c>
      <c r="J27" s="91">
        <v>14.06</v>
      </c>
      <c r="K27" s="79"/>
      <c r="L27" s="79">
        <v>0</v>
      </c>
      <c r="M27" s="79"/>
      <c r="N27" s="79">
        <v>-16156896684</v>
      </c>
      <c r="O27" s="79"/>
      <c r="P27" s="79">
        <v>-1153015646</v>
      </c>
      <c r="Q27" s="79"/>
      <c r="R27" s="79">
        <v>-17309912330</v>
      </c>
      <c r="S27" s="90">
        <f>R27/درآمدها!$E$11</f>
        <v>0.14069098692488993</v>
      </c>
    </row>
    <row r="28" spans="1:19" ht="34.5" customHeight="1" x14ac:dyDescent="0.4">
      <c r="A28" s="51" t="s">
        <v>158</v>
      </c>
      <c r="B28" s="9"/>
      <c r="C28" s="79">
        <v>0</v>
      </c>
      <c r="D28" s="79"/>
      <c r="E28" s="79">
        <v>125636668</v>
      </c>
      <c r="F28" s="79"/>
      <c r="G28" s="79">
        <v>-123341053</v>
      </c>
      <c r="H28" s="79"/>
      <c r="I28" s="79">
        <v>2295615</v>
      </c>
      <c r="J28" s="91">
        <v>-0.01</v>
      </c>
      <c r="K28" s="79"/>
      <c r="L28" s="79">
        <v>0</v>
      </c>
      <c r="M28" s="79"/>
      <c r="N28" s="79">
        <v>-3649436</v>
      </c>
      <c r="O28" s="79"/>
      <c r="P28" s="79">
        <v>-878671677</v>
      </c>
      <c r="Q28" s="79"/>
      <c r="R28" s="79">
        <v>-882321113</v>
      </c>
      <c r="S28" s="90">
        <f>R28/درآمدها!$E$11</f>
        <v>7.1713031126967777E-3</v>
      </c>
    </row>
    <row r="29" spans="1:19" ht="34.5" customHeight="1" x14ac:dyDescent="0.4">
      <c r="A29" s="51" t="s">
        <v>182</v>
      </c>
      <c r="B29" s="9"/>
      <c r="C29" s="79">
        <v>0</v>
      </c>
      <c r="D29" s="79"/>
      <c r="E29" s="79">
        <v>-6543899295</v>
      </c>
      <c r="F29" s="79"/>
      <c r="G29" s="79">
        <v>0</v>
      </c>
      <c r="H29" s="79"/>
      <c r="I29" s="79">
        <v>-6543899295</v>
      </c>
      <c r="J29" s="91">
        <v>25.07</v>
      </c>
      <c r="K29" s="79"/>
      <c r="L29" s="79">
        <v>0</v>
      </c>
      <c r="M29" s="79"/>
      <c r="N29" s="79">
        <v>-7924743715</v>
      </c>
      <c r="O29" s="79"/>
      <c r="P29" s="79">
        <v>0</v>
      </c>
      <c r="Q29" s="79"/>
      <c r="R29" s="79">
        <v>-7924743715</v>
      </c>
      <c r="S29" s="90">
        <f>R29/درآمدها!$E$11</f>
        <v>6.4410494584530839E-2</v>
      </c>
    </row>
    <row r="30" spans="1:19" ht="34.5" customHeight="1" x14ac:dyDescent="0.4">
      <c r="A30" s="51" t="s">
        <v>152</v>
      </c>
      <c r="B30" s="9"/>
      <c r="C30" s="79">
        <v>0</v>
      </c>
      <c r="D30" s="79"/>
      <c r="E30" s="79">
        <v>-990426516</v>
      </c>
      <c r="F30" s="79"/>
      <c r="G30" s="79">
        <v>0</v>
      </c>
      <c r="H30" s="79"/>
      <c r="I30" s="79">
        <v>-990426516</v>
      </c>
      <c r="J30" s="91">
        <v>3.79</v>
      </c>
      <c r="K30" s="79"/>
      <c r="L30" s="79">
        <v>0</v>
      </c>
      <c r="M30" s="79"/>
      <c r="N30" s="79">
        <v>-1300473078</v>
      </c>
      <c r="O30" s="79"/>
      <c r="P30" s="79">
        <v>0</v>
      </c>
      <c r="Q30" s="79"/>
      <c r="R30" s="79">
        <v>-1300473078</v>
      </c>
      <c r="S30" s="90">
        <f>R30/درآمدها!$E$11</f>
        <v>1.0569946128263803E-2</v>
      </c>
    </row>
    <row r="31" spans="1:19" ht="34.5" customHeight="1" x14ac:dyDescent="0.4">
      <c r="A31" s="51" t="s">
        <v>166</v>
      </c>
      <c r="B31" s="9"/>
      <c r="C31" s="79">
        <v>0</v>
      </c>
      <c r="D31" s="79"/>
      <c r="E31" s="79">
        <v>-6152074000</v>
      </c>
      <c r="F31" s="79"/>
      <c r="G31" s="79">
        <v>0</v>
      </c>
      <c r="H31" s="79"/>
      <c r="I31" s="79">
        <v>-6152074000</v>
      </c>
      <c r="J31" s="91">
        <v>23.57</v>
      </c>
      <c r="K31" s="79"/>
      <c r="L31" s="79">
        <v>0</v>
      </c>
      <c r="M31" s="79"/>
      <c r="N31" s="79">
        <v>-61067993764</v>
      </c>
      <c r="O31" s="79"/>
      <c r="P31" s="79">
        <v>-1175217323</v>
      </c>
      <c r="Q31" s="79"/>
      <c r="R31" s="79">
        <v>-62243211087</v>
      </c>
      <c r="S31" s="90">
        <f>R31/درآمدها!$E$11</f>
        <v>0.50589850660464208</v>
      </c>
    </row>
    <row r="32" spans="1:19" ht="34.5" customHeight="1" x14ac:dyDescent="0.4">
      <c r="A32" s="51" t="s">
        <v>161</v>
      </c>
      <c r="B32" s="9"/>
      <c r="C32" s="79">
        <v>0</v>
      </c>
      <c r="D32" s="79"/>
      <c r="E32" s="79">
        <v>1174542569</v>
      </c>
      <c r="F32" s="79"/>
      <c r="G32" s="79">
        <v>155262036</v>
      </c>
      <c r="H32" s="79"/>
      <c r="I32" s="79">
        <v>1329804605</v>
      </c>
      <c r="J32" s="91">
        <v>-5.09</v>
      </c>
      <c r="K32" s="79"/>
      <c r="L32" s="79">
        <v>0</v>
      </c>
      <c r="M32" s="79"/>
      <c r="N32" s="79">
        <v>32916647900</v>
      </c>
      <c r="O32" s="79"/>
      <c r="P32" s="79">
        <v>1115609496</v>
      </c>
      <c r="Q32" s="79"/>
      <c r="R32" s="79">
        <v>34032257396</v>
      </c>
      <c r="S32" s="90">
        <f>R32/درآمدها!$E$11</f>
        <v>-0.2766063622417621</v>
      </c>
    </row>
    <row r="33" spans="1:19" ht="34.5" customHeight="1" x14ac:dyDescent="0.4">
      <c r="A33" s="51" t="s">
        <v>162</v>
      </c>
      <c r="B33" s="9"/>
      <c r="C33" s="79">
        <v>0</v>
      </c>
      <c r="D33" s="79"/>
      <c r="E33" s="79">
        <v>6577413</v>
      </c>
      <c r="F33" s="79"/>
      <c r="G33" s="79">
        <v>0</v>
      </c>
      <c r="H33" s="79"/>
      <c r="I33" s="79">
        <v>6577413</v>
      </c>
      <c r="J33" s="91">
        <v>-0.03</v>
      </c>
      <c r="K33" s="79"/>
      <c r="L33" s="79">
        <v>0</v>
      </c>
      <c r="M33" s="79"/>
      <c r="N33" s="79">
        <v>-14083828</v>
      </c>
      <c r="O33" s="79"/>
      <c r="P33" s="79">
        <v>776451514</v>
      </c>
      <c r="Q33" s="79"/>
      <c r="R33" s="79">
        <v>762367686</v>
      </c>
      <c r="S33" s="90">
        <f>R33/درآمدها!$E$11</f>
        <v>-6.1963492418788341E-3</v>
      </c>
    </row>
    <row r="34" spans="1:19" ht="34.5" customHeight="1" x14ac:dyDescent="0.4">
      <c r="A34" s="51" t="s">
        <v>188</v>
      </c>
      <c r="B34" s="9"/>
      <c r="C34" s="79">
        <v>0</v>
      </c>
      <c r="D34" s="79"/>
      <c r="E34" s="79">
        <v>-1364990895</v>
      </c>
      <c r="F34" s="79"/>
      <c r="G34" s="79">
        <v>1082194048</v>
      </c>
      <c r="H34" s="79"/>
      <c r="I34" s="79">
        <v>-282796847</v>
      </c>
      <c r="J34" s="91">
        <v>1.08</v>
      </c>
      <c r="K34" s="79"/>
      <c r="L34" s="79">
        <v>0</v>
      </c>
      <c r="M34" s="79"/>
      <c r="N34" s="79">
        <v>382643595</v>
      </c>
      <c r="O34" s="79"/>
      <c r="P34" s="79">
        <v>1082194048</v>
      </c>
      <c r="Q34" s="79"/>
      <c r="R34" s="79">
        <v>1464837643</v>
      </c>
      <c r="S34" s="90">
        <f>R34/درآمدها!$E$11</f>
        <v>-1.1905863516201851E-2</v>
      </c>
    </row>
    <row r="35" spans="1:19" ht="34.5" customHeight="1" x14ac:dyDescent="0.4">
      <c r="A35" s="51" t="s">
        <v>153</v>
      </c>
      <c r="B35" s="9"/>
      <c r="C35" s="79">
        <v>0</v>
      </c>
      <c r="D35" s="79"/>
      <c r="E35" s="79">
        <v>0</v>
      </c>
      <c r="F35" s="79"/>
      <c r="G35" s="79">
        <v>0</v>
      </c>
      <c r="H35" s="79"/>
      <c r="I35" s="79">
        <v>0</v>
      </c>
      <c r="J35" s="91">
        <v>0</v>
      </c>
      <c r="K35" s="79"/>
      <c r="L35" s="79">
        <v>0</v>
      </c>
      <c r="M35" s="79"/>
      <c r="N35" s="79">
        <v>0</v>
      </c>
      <c r="O35" s="79"/>
      <c r="P35" s="79">
        <v>-1917927430</v>
      </c>
      <c r="Q35" s="79"/>
      <c r="R35" s="79">
        <v>-1917927430</v>
      </c>
      <c r="S35" s="90">
        <f>R35/درآمدها!$E$11</f>
        <v>1.5588473114873236E-2</v>
      </c>
    </row>
    <row r="36" spans="1:19" ht="34.5" customHeight="1" x14ac:dyDescent="0.4">
      <c r="A36" s="51" t="s">
        <v>174</v>
      </c>
      <c r="B36" s="9"/>
      <c r="C36" s="79">
        <v>0</v>
      </c>
      <c r="D36" s="79"/>
      <c r="E36" s="79">
        <v>0</v>
      </c>
      <c r="F36" s="79"/>
      <c r="G36" s="79">
        <v>0</v>
      </c>
      <c r="H36" s="79"/>
      <c r="I36" s="79">
        <v>0</v>
      </c>
      <c r="J36" s="91">
        <v>0</v>
      </c>
      <c r="K36" s="79"/>
      <c r="L36" s="79">
        <v>0</v>
      </c>
      <c r="M36" s="79"/>
      <c r="N36" s="79">
        <v>0</v>
      </c>
      <c r="O36" s="79"/>
      <c r="P36" s="79">
        <v>1271846065</v>
      </c>
      <c r="Q36" s="79"/>
      <c r="R36" s="79">
        <v>1271846065</v>
      </c>
      <c r="S36" s="90">
        <f>R36/درآمدها!$E$11</f>
        <v>-1.0337272349512108E-2</v>
      </c>
    </row>
    <row r="37" spans="1:19" ht="34.5" customHeight="1" x14ac:dyDescent="0.4">
      <c r="A37" s="51" t="s">
        <v>154</v>
      </c>
      <c r="B37" s="9"/>
      <c r="C37" s="79">
        <v>0</v>
      </c>
      <c r="D37" s="79"/>
      <c r="E37" s="79">
        <v>0</v>
      </c>
      <c r="F37" s="79"/>
      <c r="G37" s="79">
        <v>0</v>
      </c>
      <c r="H37" s="79"/>
      <c r="I37" s="79">
        <v>0</v>
      </c>
      <c r="J37" s="91">
        <v>0</v>
      </c>
      <c r="K37" s="79"/>
      <c r="L37" s="79">
        <v>0</v>
      </c>
      <c r="M37" s="79"/>
      <c r="N37" s="79">
        <v>0</v>
      </c>
      <c r="O37" s="79"/>
      <c r="P37" s="79">
        <v>-3121449196</v>
      </c>
      <c r="Q37" s="79"/>
      <c r="R37" s="79">
        <v>-3121449196</v>
      </c>
      <c r="S37" s="90">
        <f>R37/درآمدها!$E$11</f>
        <v>2.537042127359776E-2</v>
      </c>
    </row>
    <row r="38" spans="1:19" ht="34.5" customHeight="1" x14ac:dyDescent="0.4">
      <c r="A38" s="51" t="s">
        <v>163</v>
      </c>
      <c r="B38" s="9"/>
      <c r="C38" s="79">
        <v>0</v>
      </c>
      <c r="D38" s="79"/>
      <c r="E38" s="79">
        <v>-507332042</v>
      </c>
      <c r="F38" s="79"/>
      <c r="G38" s="79">
        <v>0</v>
      </c>
      <c r="H38" s="79"/>
      <c r="I38" s="79">
        <v>-507332042</v>
      </c>
      <c r="J38" s="91">
        <v>1.94</v>
      </c>
      <c r="K38" s="79"/>
      <c r="L38" s="79">
        <v>0</v>
      </c>
      <c r="M38" s="79"/>
      <c r="N38" s="79">
        <v>-3116468262</v>
      </c>
      <c r="O38" s="79"/>
      <c r="P38" s="79">
        <v>0</v>
      </c>
      <c r="Q38" s="79"/>
      <c r="R38" s="79">
        <v>-3116468262</v>
      </c>
      <c r="S38" s="90">
        <f>R38/درآمدها!$E$11</f>
        <v>2.5329937387434269E-2</v>
      </c>
    </row>
    <row r="39" spans="1:19" ht="34.5" customHeight="1" x14ac:dyDescent="0.4">
      <c r="A39" s="51" t="s">
        <v>164</v>
      </c>
      <c r="B39" s="9"/>
      <c r="C39" s="79">
        <v>0</v>
      </c>
      <c r="D39" s="79"/>
      <c r="E39" s="79">
        <v>0</v>
      </c>
      <c r="F39" s="79"/>
      <c r="G39" s="79">
        <v>0</v>
      </c>
      <c r="H39" s="79"/>
      <c r="I39" s="79">
        <v>0</v>
      </c>
      <c r="J39" s="91">
        <v>0</v>
      </c>
      <c r="K39" s="79"/>
      <c r="L39" s="79">
        <v>0</v>
      </c>
      <c r="M39" s="79"/>
      <c r="N39" s="79">
        <v>0</v>
      </c>
      <c r="O39" s="79"/>
      <c r="P39" s="79">
        <v>350667190</v>
      </c>
      <c r="Q39" s="79"/>
      <c r="R39" s="79">
        <v>350667190</v>
      </c>
      <c r="S39" s="90">
        <f>R39/درآمدها!$E$11</f>
        <v>-2.8501422827990654E-3</v>
      </c>
    </row>
    <row r="40" spans="1:19" ht="34.5" customHeight="1" x14ac:dyDescent="0.4">
      <c r="A40" s="51" t="s">
        <v>167</v>
      </c>
      <c r="B40" s="9"/>
      <c r="C40" s="79">
        <v>0</v>
      </c>
      <c r="D40" s="79"/>
      <c r="E40" s="79">
        <v>3720486439</v>
      </c>
      <c r="F40" s="79"/>
      <c r="G40" s="79">
        <v>-5142750715</v>
      </c>
      <c r="H40" s="79"/>
      <c r="I40" s="79">
        <v>-1422264276</v>
      </c>
      <c r="J40" s="91">
        <v>5.45</v>
      </c>
      <c r="K40" s="79"/>
      <c r="L40" s="79">
        <v>0</v>
      </c>
      <c r="M40" s="79"/>
      <c r="N40" s="79">
        <v>-778350755</v>
      </c>
      <c r="O40" s="79"/>
      <c r="P40" s="79">
        <v>-6960288517</v>
      </c>
      <c r="Q40" s="79"/>
      <c r="R40" s="79">
        <v>-7738639272</v>
      </c>
      <c r="S40" s="90">
        <f>R40/درآمدها!$E$11</f>
        <v>6.2897880467392975E-2</v>
      </c>
    </row>
    <row r="41" spans="1:19" ht="34.5" customHeight="1" x14ac:dyDescent="0.4">
      <c r="A41" s="51" t="s">
        <v>175</v>
      </c>
      <c r="B41" s="9"/>
      <c r="C41" s="79">
        <v>0</v>
      </c>
      <c r="D41" s="79"/>
      <c r="E41" s="79">
        <v>3560873296</v>
      </c>
      <c r="F41" s="79"/>
      <c r="G41" s="79">
        <v>0</v>
      </c>
      <c r="H41" s="79"/>
      <c r="I41" s="79">
        <v>3560873296</v>
      </c>
      <c r="J41" s="91">
        <v>-13.64</v>
      </c>
      <c r="K41" s="79"/>
      <c r="L41" s="79">
        <v>0</v>
      </c>
      <c r="M41" s="79"/>
      <c r="N41" s="79">
        <v>-18272020963</v>
      </c>
      <c r="O41" s="79"/>
      <c r="P41" s="79">
        <v>-884992579</v>
      </c>
      <c r="Q41" s="79"/>
      <c r="R41" s="79">
        <v>-19157013542</v>
      </c>
      <c r="S41" s="90">
        <f>R41/درآمدها!$E$11</f>
        <v>0.15570380082667126</v>
      </c>
    </row>
    <row r="42" spans="1:19" ht="34.5" customHeight="1" x14ac:dyDescent="0.4">
      <c r="A42" s="51" t="s">
        <v>176</v>
      </c>
      <c r="B42" s="9"/>
      <c r="C42" s="79">
        <v>0</v>
      </c>
      <c r="D42" s="79"/>
      <c r="E42" s="79">
        <v>-260941894</v>
      </c>
      <c r="F42" s="79"/>
      <c r="G42" s="79">
        <v>0</v>
      </c>
      <c r="H42" s="79"/>
      <c r="I42" s="79">
        <v>-260941894</v>
      </c>
      <c r="J42" s="91">
        <v>1</v>
      </c>
      <c r="K42" s="79"/>
      <c r="L42" s="79">
        <v>0</v>
      </c>
      <c r="M42" s="79"/>
      <c r="N42" s="79">
        <v>-125931475</v>
      </c>
      <c r="O42" s="79"/>
      <c r="P42" s="79">
        <v>635906432</v>
      </c>
      <c r="Q42" s="79"/>
      <c r="R42" s="79">
        <v>509974957</v>
      </c>
      <c r="S42" s="90"/>
    </row>
    <row r="43" spans="1:19" ht="34.5" customHeight="1" x14ac:dyDescent="0.4">
      <c r="A43" s="51" t="s">
        <v>168</v>
      </c>
      <c r="B43" s="9"/>
      <c r="C43" s="79">
        <v>0</v>
      </c>
      <c r="D43" s="79"/>
      <c r="E43" s="79">
        <v>0</v>
      </c>
      <c r="F43" s="79"/>
      <c r="G43" s="79">
        <v>0</v>
      </c>
      <c r="H43" s="79"/>
      <c r="I43" s="79">
        <v>0</v>
      </c>
      <c r="J43" s="91">
        <v>0</v>
      </c>
      <c r="K43" s="79"/>
      <c r="L43" s="79">
        <v>0</v>
      </c>
      <c r="M43" s="79"/>
      <c r="N43" s="79">
        <v>186048019</v>
      </c>
      <c r="O43" s="79"/>
      <c r="P43" s="79">
        <v>224294368</v>
      </c>
      <c r="Q43" s="79"/>
      <c r="R43" s="79">
        <v>410342387</v>
      </c>
      <c r="S43" s="90">
        <f>R43/درآمدها!$E$11</f>
        <v>-3.3351685614311324E-3</v>
      </c>
    </row>
    <row r="44" spans="1:19" ht="34.5" customHeight="1" x14ac:dyDescent="0.4">
      <c r="A44" s="51" t="s">
        <v>169</v>
      </c>
      <c r="B44" s="9"/>
      <c r="C44" s="79">
        <v>0</v>
      </c>
      <c r="D44" s="79"/>
      <c r="E44" s="79">
        <v>-247844241</v>
      </c>
      <c r="F44" s="79"/>
      <c r="G44" s="79">
        <v>0</v>
      </c>
      <c r="H44" s="79"/>
      <c r="I44" s="79">
        <v>-247844241</v>
      </c>
      <c r="J44" s="91">
        <v>0.95</v>
      </c>
      <c r="K44" s="79"/>
      <c r="L44" s="79">
        <v>0</v>
      </c>
      <c r="M44" s="79"/>
      <c r="N44" s="79">
        <v>-1221335528</v>
      </c>
      <c r="O44" s="79"/>
      <c r="P44" s="79">
        <v>-370488765</v>
      </c>
      <c r="Q44" s="79"/>
      <c r="R44" s="79">
        <v>-1591824293</v>
      </c>
      <c r="S44" s="90">
        <f>R44/درآمدها!$E$11</f>
        <v>1.2937981806242062E-2</v>
      </c>
    </row>
    <row r="45" spans="1:19" ht="34.5" customHeight="1" x14ac:dyDescent="0.4">
      <c r="A45" s="51" t="s">
        <v>189</v>
      </c>
      <c r="B45" s="9"/>
      <c r="C45" s="79">
        <v>0</v>
      </c>
      <c r="D45" s="79"/>
      <c r="E45" s="79">
        <v>-4866441527</v>
      </c>
      <c r="F45" s="79"/>
      <c r="G45" s="79">
        <v>0</v>
      </c>
      <c r="H45" s="79"/>
      <c r="I45" s="79">
        <v>-4866441527</v>
      </c>
      <c r="J45" s="91">
        <v>18.64</v>
      </c>
      <c r="K45" s="79"/>
      <c r="L45" s="79">
        <v>0</v>
      </c>
      <c r="M45" s="79"/>
      <c r="N45" s="79">
        <v>-4866441527</v>
      </c>
      <c r="O45" s="79"/>
      <c r="P45" s="79">
        <v>0</v>
      </c>
      <c r="Q45" s="79"/>
      <c r="R45" s="79">
        <v>-4866441527</v>
      </c>
      <c r="S45" s="90">
        <f>R45/درآمدها!$E$11</f>
        <v>3.955331767101436E-2</v>
      </c>
    </row>
    <row r="46" spans="1:19" ht="19.5" thickBot="1" x14ac:dyDescent="0.45">
      <c r="A46" s="15" t="s">
        <v>4</v>
      </c>
      <c r="B46" s="92"/>
      <c r="C46" s="94">
        <f>SUM(C11:C45)</f>
        <v>0</v>
      </c>
      <c r="D46" s="92"/>
      <c r="E46" s="94">
        <f>SUM(E11:E45)</f>
        <v>-18674587467</v>
      </c>
      <c r="F46" s="92"/>
      <c r="G46" s="94">
        <f>SUM(G11:G45)</f>
        <v>-7436044468</v>
      </c>
      <c r="H46" s="92"/>
      <c r="I46" s="94">
        <f>SUM(I11:I45)</f>
        <v>-26110631935</v>
      </c>
      <c r="J46" s="114">
        <f>SUM(J11:J45)</f>
        <v>100.03000000000002</v>
      </c>
      <c r="K46" s="92"/>
      <c r="L46" s="94">
        <f>SUM(L11:L45)</f>
        <v>0</v>
      </c>
      <c r="M46" s="92"/>
      <c r="N46" s="94">
        <f>SUM(N11:N45)</f>
        <v>-107814748443</v>
      </c>
      <c r="O46" s="92"/>
      <c r="P46" s="94">
        <f>SUM(P11:P45)</f>
        <v>-18628365241</v>
      </c>
      <c r="Q46" s="92"/>
      <c r="R46" s="94">
        <f>SUM(R11:R45)</f>
        <v>-126443113684</v>
      </c>
      <c r="S46" s="115">
        <f>SUM(S11:S45)</f>
        <v>1.0318455110318472</v>
      </c>
    </row>
    <row r="47" spans="1:19" ht="16.5" thickTop="1" x14ac:dyDescent="0.4"/>
  </sheetData>
  <mergeCells count="23">
    <mergeCell ref="A1:S1"/>
    <mergeCell ref="A2:S2"/>
    <mergeCell ref="A3:S3"/>
    <mergeCell ref="C8:C9"/>
    <mergeCell ref="E8:E9"/>
    <mergeCell ref="G8:G9"/>
    <mergeCell ref="L8:L9"/>
    <mergeCell ref="N8:N9"/>
    <mergeCell ref="P8:P9"/>
    <mergeCell ref="I8:J9"/>
    <mergeCell ref="R8:S9"/>
    <mergeCell ref="A5:S5"/>
    <mergeCell ref="M8:M10"/>
    <mergeCell ref="O8:O10"/>
    <mergeCell ref="Q8:Q10"/>
    <mergeCell ref="H8:H10"/>
    <mergeCell ref="L7:S7"/>
    <mergeCell ref="C7:J7"/>
    <mergeCell ref="K8:K10"/>
    <mergeCell ref="A8:A10"/>
    <mergeCell ref="B8:B10"/>
    <mergeCell ref="D8:D10"/>
    <mergeCell ref="F8:F10"/>
  </mergeCells>
  <pageMargins left="0.7" right="0.7" top="0.75" bottom="0.75" header="0.3" footer="0.3"/>
  <pageSetup scale="20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19</vt:i4>
      </vt:variant>
    </vt:vector>
  </HeadingPairs>
  <TitlesOfParts>
    <vt:vector size="39" baseType="lpstr">
      <vt:lpstr>مقدمه</vt:lpstr>
      <vt:lpstr> سهام</vt:lpstr>
      <vt:lpstr>اوراق مشتقه</vt:lpstr>
      <vt:lpstr>واحدهای صندوق</vt:lpstr>
      <vt:lpstr>اوراق</vt:lpstr>
      <vt:lpstr>تعدیل قیمت</vt:lpstr>
      <vt:lpstr>سپرده</vt:lpstr>
      <vt:lpstr>درآمدها</vt:lpstr>
      <vt:lpstr>درآمد سرمایه گذاری در سهام </vt:lpstr>
      <vt:lpstr>درآمد سرمایه گذاری در صندوق</vt:lpstr>
      <vt:lpstr>درآمد سرمایه گذاری در اوراق بها</vt:lpstr>
      <vt:lpstr>مبالغ تخصیصی اوراق </vt:lpstr>
      <vt:lpstr>درآمد سپرده بانکی</vt:lpstr>
      <vt:lpstr>سایر درآمدها</vt:lpstr>
      <vt:lpstr>درآمد سود سهام</vt:lpstr>
      <vt:lpstr>درآمد سود صندوق</vt:lpstr>
      <vt:lpstr>سود اوراق بهادار</vt:lpstr>
      <vt:lpstr>سود  سپرده بانکی</vt:lpstr>
      <vt:lpstr>درآمد ناشی ازفروش</vt:lpstr>
      <vt:lpstr>درآمد ناشی از تغییر قیمت اوراق </vt:lpstr>
      <vt:lpstr>' سهام'!Print_Area</vt:lpstr>
      <vt:lpstr>اوراق!Print_Area</vt:lpstr>
      <vt:lpstr>'تعدیل قیمت'!Print_Area</vt:lpstr>
      <vt:lpstr>'درآمد سپرده بانکی'!Print_Area</vt:lpstr>
      <vt:lpstr>'درآمد سرمایه گذاری در اوراق بها'!Print_Area</vt:lpstr>
      <vt:lpstr>'درآمد سرمایه گذاری در سهام '!Print_Area</vt:lpstr>
      <vt:lpstr>'درآمد سرمایه گذاری در صندوق'!Print_Area</vt:lpstr>
      <vt:lpstr>'درآمد سود سهام'!Print_Area</vt:lpstr>
      <vt:lpstr>'درآمد سود صندوق'!Print_Area</vt:lpstr>
      <vt:lpstr>'درآمد ناشی از تغییر قیمت اوراق '!Print_Area</vt:lpstr>
      <vt:lpstr>'درآمد ناشی ازفروش'!Print_Area</vt:lpstr>
      <vt:lpstr>درآمدها!Print_Area</vt:lpstr>
      <vt:lpstr>'سایر درآمدها'!Print_Area</vt:lpstr>
      <vt:lpstr>سپرده!Print_Area</vt:lpstr>
      <vt:lpstr>'سود  سپرده بانکی'!Print_Area</vt:lpstr>
      <vt:lpstr>'سود اوراق بهادار'!Print_Area</vt:lpstr>
      <vt:lpstr>'مبالغ تخصیصی اوراق '!Print_Area</vt:lpstr>
      <vt:lpstr>مقدمه!Print_Area</vt:lpstr>
      <vt:lpstr>'واحدهای صندوق'!Print_Area</vt:lpstr>
    </vt:vector>
  </TitlesOfParts>
  <Company>15KHODAEI-A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 Akbar Iranshahi</dc:creator>
  <cp:lastModifiedBy>Afsaneh Rasi</cp:lastModifiedBy>
  <cp:lastPrinted>2024-02-06T09:33:07Z</cp:lastPrinted>
  <dcterms:created xsi:type="dcterms:W3CDTF">2017-11-22T14:26:20Z</dcterms:created>
  <dcterms:modified xsi:type="dcterms:W3CDTF">2026-03-30T10:28:29Z</dcterms:modified>
</cp:coreProperties>
</file>